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IBN3HGxPeMzPKhMKl6eQKQRs3Eow9B0iobEs6dI0Vmo759+jLxCv7C8Ay14DMlA4Y6faMw+6pQOVKqf2qhniIw==" workbookSaltValue="u5oxncSHP0AM3OPWmErVjQ==" workbookSpinCount="100000" lockStructure="1"/>
  <bookViews>
    <workbookView xWindow="0" yWindow="0" windowWidth="22260" windowHeight="12645"/>
  </bookViews>
  <sheets>
    <sheet name="تقييم الأداء _وظائف الفئة 1و2"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3" l="1"/>
  <c r="J23" i="3"/>
  <c r="N9" i="3"/>
  <c r="H9" i="3"/>
  <c r="N7" i="3" l="1"/>
  <c r="H7" i="3"/>
  <c r="M139" i="1" l="1"/>
  <c r="C139" i="1"/>
  <c r="J55" i="5"/>
  <c r="J44"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44" i="6" l="1"/>
  <c r="F50" i="6" s="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 xml:space="preserve">اضغط هنا للانتقال إلى  الجزء الثاني (النتائج)
</t>
        </r>
      </text>
    </comment>
    <comment ref="P23" authorId="0" shapeId="0">
      <text>
        <r>
          <rPr>
            <b/>
            <sz val="9"/>
            <color indexed="81"/>
            <rFont val="Tahoma"/>
          </rPr>
          <t>يحتسب تلقائيا 
بعد تعبئة تقييم الجزء الثاني (النتائج).</t>
        </r>
      </text>
    </comment>
    <comment ref="F26" authorId="0" shapeId="0">
      <text>
        <r>
          <rPr>
            <b/>
            <sz val="9"/>
            <color indexed="81"/>
            <rFont val="Tahoma"/>
          </rPr>
          <t>اضغط هنا للانتقال إلى الجزء الثالث (الكفايات)</t>
        </r>
      </text>
    </comment>
    <comment ref="P29" authorId="0" shapeId="0">
      <text>
        <r>
          <rPr>
            <b/>
            <sz val="9"/>
            <color indexed="81"/>
            <rFont val="Tahoma"/>
          </rPr>
          <t>يحتسب تلقائيا 
بعد تعبئة تقييم الجزء الثالث (الكفايات).</t>
        </r>
      </text>
    </comment>
    <comment ref="F32" authorId="0" shapeId="0">
      <text>
        <r>
          <rPr>
            <b/>
            <sz val="9"/>
            <color indexed="81"/>
            <rFont val="Tahoma"/>
          </rPr>
          <t>اضغط هنا للانتقال إلى الجزء الرابع (خطة التطوير المهنية / خطة التحسين الفردية)</t>
        </r>
      </text>
    </comment>
    <comment ref="F39" authorId="0" shapeId="0">
      <text>
        <r>
          <rPr>
            <b/>
            <sz val="9"/>
            <color indexed="81"/>
            <rFont val="Tahoma"/>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<sst xmlns="http://schemas.openxmlformats.org/spreadsheetml/2006/main" count="290" uniqueCount="166">
  <si>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</si>
  <si>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</si>
  <si>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</si>
  <si>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</si>
  <si>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</si>
  <si>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</si>
  <si>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</si>
  <si>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</si>
  <si>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</si>
  <si>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</si>
  <si>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</si>
  <si>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</si>
  <si>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</si>
  <si>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</si>
  <si>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</si>
  <si>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</si>
  <si>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</si>
  <si>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</si>
  <si>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</si>
  <si>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</si>
  <si>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</si>
  <si>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</si>
  <si>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</si>
  <si>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</si>
  <si>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</si>
  <si>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</si>
  <si>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</si>
  <si>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</si>
  <si>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</si>
  <si>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</si>
  <si>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</si>
  <si>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</si>
  <si>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</si>
  <si>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</si>
  <si>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</si>
  <si>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</si>
  <si>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</si>
  <si>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</si>
  <si>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</si>
  <si>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</si>
  <si>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</si>
  <si>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</si>
  <si>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</si>
  <si>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</si>
  <si>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</si>
  <si>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</si>
  <si>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</si>
  <si>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</si>
  <si>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</si>
  <si>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</si>
  <si>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</si>
  <si>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</si>
  <si>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</si>
  <si>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</si>
  <si>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</si>
  <si>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</si>
  <si>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</si>
  <si>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</si>
  <si>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</si>
  <si>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</si>
  <si>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</si>
  <si>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</si>
  <si>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</si>
  <si>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</si>
  <si>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</si>
  <si>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</si>
  <si>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</si>
  <si>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</si>
  <si>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</si>
  <si>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</si>
  <si>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</si>
  <si>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</si>
  <si>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</si>
  <si>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</si>
  <si>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</si>
  <si>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</si>
  <si>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</si>
  <si>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</si>
  <si>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</si>
  <si>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</si>
  <si>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</si>
  <si>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</si>
  <si>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</si>
  <si>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</si>
  <si>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</si>
  <si>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</si>
  <si>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اسم الموظف</t>
  </si>
  <si>
    <t>الوظيفة</t>
  </si>
  <si>
    <t>التحول الالكتروني</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</si>
  <si>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</si>
  <si>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</si>
  <si>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</si>
  <si>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</si>
  <si>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</si>
  <si>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</si>
  <si>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</si>
  <si>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</si>
  <si>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</si>
  <si>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</si>
  <si>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</si>
  <si>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</si>
  <si>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</si>
  <si>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</si>
  <si>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</si>
  <si>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</si>
  <si>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</si>
  <si>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</si>
  <si>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</si>
  <si>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</si>
  <si>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</si>
  <si>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</si>
  <si>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</si>
  <si>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</si>
  <si>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</si>
  <si>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</si>
  <si>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</si>
  <si>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</si>
  <si>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</si>
  <si>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</si>
  <si>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</si>
  <si>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</si>
  <si>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</si>
  <si>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</si>
  <si>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</si>
  <si>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</si>
  <si>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</si>
  <si>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</si>
  <si>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</si>
  <si>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</si>
  <si>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</si>
  <si>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</si>
  <si>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</si>
  <si>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</si>
  <si>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</si>
  <si>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</si>
  <si>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</si>
  <si>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</si>
  <si>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</si>
  <si>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مبتدئ</t>
  </si>
  <si>
    <r>
      <t>1.</t>
    </r>
    <r>
      <rPr>
        <sz val="12"/>
        <color theme="1"/>
        <rFont val="Times New Roman"/>
        <family val="1"/>
      </rPr>
      <t>     يكتب بدون أخطاء املائية ولغوية ويستخدم علامات الترقيم.</t>
    </r>
  </si>
  <si>
    <r>
      <t>2.</t>
    </r>
    <r>
      <rPr>
        <sz val="12"/>
        <color theme="1"/>
        <rFont val="Times New Roman"/>
        <family val="1"/>
      </rPr>
      <t>     يصيغ المراسلات الإدارية من خلال قنوات التواصل العادية                    والالكترونية و باستخدام المصطلحات المهنية.</t>
    </r>
  </si>
  <si>
    <r>
      <t>3.</t>
    </r>
    <r>
      <rPr>
        <sz val="12"/>
        <color theme="1"/>
        <rFont val="Times New Roman"/>
        <family val="1"/>
      </rPr>
      <t>     يطرح المعلومات والأفكار بشكل متسلسل ومنظم.</t>
    </r>
  </si>
  <si>
    <r>
      <t>4.</t>
    </r>
    <r>
      <rPr>
        <sz val="12"/>
        <color theme="1"/>
        <rFont val="Times New Roman"/>
        <family val="1"/>
      </rPr>
      <t>     يتحدث بشكل واضح عما يريد أن يقوله ويستخدم الوسائل غير اللفظية.</t>
    </r>
  </si>
  <si>
    <r>
      <t>5.</t>
    </r>
    <r>
      <rPr>
        <sz val="12"/>
        <color theme="1"/>
        <rFont val="Times New Roman"/>
        <family val="1"/>
      </rPr>
      <t>     يصغي بفعالية للاخرين.</t>
    </r>
  </si>
  <si>
    <r>
      <t>6.</t>
    </r>
    <r>
      <rPr>
        <sz val="12"/>
        <color theme="1"/>
        <rFont val="Times New Roman"/>
        <family val="1"/>
      </rPr>
      <t>     يطرح الأسئلة للحصول على معلومات محددة من المتحدث.</t>
    </r>
  </si>
  <si>
    <r>
      <t>1.</t>
    </r>
    <r>
      <rPr>
        <sz val="12"/>
        <color theme="1"/>
        <rFont val="Times New Roman"/>
        <family val="1"/>
      </rPr>
      <t>     يعامل الجميع باحترام.</t>
    </r>
  </si>
  <si>
    <r>
      <t>2.</t>
    </r>
    <r>
      <rPr>
        <sz val="12"/>
        <color theme="1"/>
        <rFont val="Times New Roman"/>
        <family val="1"/>
      </rPr>
      <t>     يتعامل بلباقة وبشكل مهذب.</t>
    </r>
  </si>
  <si>
    <r>
      <t>3.</t>
    </r>
    <r>
      <rPr>
        <sz val="12"/>
        <color theme="1"/>
        <rFont val="Times New Roman"/>
        <family val="1"/>
      </rPr>
      <t>     يستجيب بشكل ايجابي لمساعدة زملائه الموظفين.</t>
    </r>
  </si>
  <si>
    <r>
      <t>4.</t>
    </r>
    <r>
      <rPr>
        <sz val="12"/>
        <color theme="1"/>
        <rFont val="Times New Roman"/>
        <family val="1"/>
      </rPr>
      <t>     يؤدي المهام المطلوبة منه.</t>
    </r>
  </si>
  <si>
    <r>
      <t>5.</t>
    </r>
    <r>
      <rPr>
        <sz val="12"/>
        <color theme="1"/>
        <rFont val="Times New Roman"/>
        <family val="1"/>
      </rPr>
      <t>     يطلب المساعدة من زملائه عند الحاجة.</t>
    </r>
  </si>
  <si>
    <r>
      <t>1.</t>
    </r>
    <r>
      <rPr>
        <sz val="12"/>
        <color theme="1"/>
        <rFont val="Times New Roman"/>
        <family val="1"/>
      </rPr>
      <t>     يقسم المشكلات المعقدة إلى أجزاء أصغر لتسهيل التحليل.</t>
    </r>
  </si>
  <si>
    <r>
      <t>2.</t>
    </r>
    <r>
      <rPr>
        <sz val="12"/>
        <color theme="1"/>
        <rFont val="Times New Roman"/>
        <family val="1"/>
      </rPr>
      <t>     يجمع ويحلل المعلومات ذات الصلة من مجموعة متنوعة من المصادر.</t>
    </r>
  </si>
  <si>
    <r>
      <t>3.</t>
    </r>
    <r>
      <rPr>
        <sz val="12"/>
        <color theme="1"/>
        <rFont val="Times New Roman"/>
        <family val="1"/>
      </rPr>
      <t>     يغربل المعلومات بشكل فعال.</t>
    </r>
  </si>
  <si>
    <r>
      <t>4.</t>
    </r>
    <r>
      <rPr>
        <sz val="12"/>
        <color theme="1"/>
        <rFont val="Times New Roman"/>
        <family val="1"/>
      </rPr>
      <t>     يحدد الروابط بين المواقف والمعلومات المقدمة</t>
    </r>
  </si>
  <si>
    <t>5.     يصيغ مقترحات لحل المشاكل غير المعتادة.</t>
  </si>
  <si>
    <r>
      <t>1.</t>
    </r>
    <r>
      <rPr>
        <sz val="12"/>
        <color theme="1"/>
        <rFont val="Times New Roman"/>
        <family val="1"/>
      </rPr>
      <t>     يولد الافكار الجديدة ويفكر غالبا خارج الصندوق.</t>
    </r>
  </si>
  <si>
    <r>
      <t>2.</t>
    </r>
    <r>
      <rPr>
        <sz val="12"/>
        <color theme="1"/>
        <rFont val="Times New Roman"/>
        <family val="1"/>
      </rPr>
      <t xml:space="preserve">     يتقبل الأفكار الجديدة ويحاول تطبيقها على أرض الواقع . </t>
    </r>
  </si>
  <si>
    <r>
      <t>3.</t>
    </r>
    <r>
      <rPr>
        <sz val="12"/>
        <color theme="1"/>
        <rFont val="Times New Roman"/>
        <family val="1"/>
      </rPr>
      <t>     يبحث دائماعن طرق مبتكرة لأداء العمل.</t>
    </r>
  </si>
  <si>
    <r>
      <t>4.</t>
    </r>
    <r>
      <rPr>
        <sz val="12"/>
        <color theme="1"/>
        <rFont val="Times New Roman"/>
        <family val="1"/>
      </rPr>
      <t>     يجرب الأفكار الجديدة.</t>
    </r>
  </si>
  <si>
    <r>
      <t>5.</t>
    </r>
    <r>
      <rPr>
        <sz val="12"/>
        <color theme="1"/>
        <rFont val="Times New Roman"/>
        <family val="1"/>
      </rPr>
      <t>     يقترح أساليب وطرق لتحسين وتبسيط طرق العمل الحالية.</t>
    </r>
  </si>
  <si>
    <r>
      <t>1.</t>
    </r>
    <r>
      <rPr>
        <sz val="12"/>
        <color theme="1"/>
        <rFont val="Times New Roman"/>
        <family val="1"/>
      </rPr>
      <t>     يحدد أولويات العمل.</t>
    </r>
  </si>
  <si>
    <r>
      <t>2.</t>
    </r>
    <r>
      <rPr>
        <sz val="12"/>
        <color theme="1"/>
        <rFont val="Times New Roman"/>
        <family val="1"/>
      </rPr>
      <t>     ينجز المهام بالوقت المحدد.</t>
    </r>
  </si>
  <si>
    <r>
      <t>3.</t>
    </r>
    <r>
      <rPr>
        <b/>
        <sz val="12"/>
        <color theme="1"/>
        <rFont val="Times New Roman"/>
        <family val="1"/>
      </rPr>
      <t xml:space="preserve">     </t>
    </r>
    <r>
      <rPr>
        <sz val="12"/>
        <color theme="1"/>
        <rFont val="Times New Roman"/>
        <family val="1"/>
      </rPr>
      <t xml:space="preserve">ينفــذ المهــام البســيطة والمتكــررة بــدون ارتــكاب أي خطــأ. </t>
    </r>
  </si>
  <si>
    <r>
      <t>4.</t>
    </r>
    <r>
      <rPr>
        <b/>
        <sz val="12"/>
        <color theme="1"/>
        <rFont val="Times New Roman"/>
        <family val="1"/>
      </rPr>
      <t xml:space="preserve">     </t>
    </r>
    <r>
      <rPr>
        <sz val="12"/>
        <color theme="1"/>
        <rFont val="Times New Roman"/>
        <family val="1"/>
      </rPr>
      <t>ينفذ عدد من المهام المختلفة بدقة.</t>
    </r>
  </si>
  <si>
    <r>
      <t>5.</t>
    </r>
    <r>
      <rPr>
        <sz val="12"/>
        <color theme="1"/>
        <rFont val="Times New Roman"/>
        <family val="1"/>
      </rPr>
      <t xml:space="preserve">     يحدد الأنشطة والمهام وفق برنامج زمني. </t>
    </r>
  </si>
  <si>
    <t>وظائف الفئة الأولى والثانية (المستوى الثالث)</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</si>
</sst>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5">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7"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14" xfId="0" applyNumberFormat="1" applyFont="1" applyFill="1" applyBorder="1" applyAlignment="1" applyProtection="1">
      <alignment horizontal="center" vertical="center"/>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4" borderId="14" xfId="0" applyFont="1" applyFill="1" applyBorder="1" applyAlignment="1" applyProtection="1">
      <alignment horizontal="right" vertical="center" wrapText="1" readingOrder="2"/>
      <protection hidden="1"/>
    </xf>
    <xf numFmtId="164" fontId="0" fillId="4" borderId="14" xfId="0" applyNumberForma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164" fontId="0" fillId="3" borderId="14" xfId="0" applyNumberFormat="1" applyFill="1" applyBorder="1" applyAlignment="1" applyProtection="1">
      <alignment horizontal="center" vertical="center"/>
      <protection hidden="1"/>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55</xdr:row>
      <xdr:rowOff>95250</xdr:rowOff>
    </xdr:from>
    <xdr:to>
      <xdr:col>25</xdr:col>
      <xdr:colOff>554869</xdr:colOff>
      <xdr:row>57</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55</xdr:row>
      <xdr:rowOff>100693</xdr:rowOff>
    </xdr:from>
    <xdr:to>
      <xdr:col>15</xdr:col>
      <xdr:colOff>410936</xdr:colOff>
      <xdr:row>57</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55</xdr:row>
      <xdr:rowOff>110218</xdr:rowOff>
    </xdr:from>
    <xdr:to>
      <xdr:col>9</xdr:col>
      <xdr:colOff>408819</xdr:colOff>
      <xdr:row>57</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3" workbookViewId="0">
      <selection activeCell="N9" sqref="N9:Q10"/>
    </sheetView>
  </sheetViews>
  <sheetFormatPr defaultColWidth="0" defaultRowHeight="15" zeroHeight="1"/>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c r="F1" s="35"/>
      <c r="G1" s="35"/>
      <c r="H1" s="35"/>
      <c r="I1" s="35"/>
      <c r="J1" s="35"/>
      <c r="K1" s="35"/>
      <c r="L1" s="35"/>
      <c r="M1" s="35"/>
      <c r="N1" s="35"/>
      <c r="O1" s="35"/>
      <c r="P1" s="35"/>
      <c r="Q1" s="35"/>
    </row>
    <row r="2" spans="6:17" ht="15.75" thickBot="1">
      <c r="F2" s="35"/>
      <c r="G2" s="35"/>
      <c r="H2" s="35"/>
      <c r="I2" s="35"/>
      <c r="J2" s="35"/>
      <c r="K2" s="35"/>
      <c r="L2" s="35"/>
      <c r="M2" s="35"/>
      <c r="N2" s="35"/>
      <c r="O2" s="35"/>
      <c r="P2" s="35"/>
      <c r="Q2" s="35"/>
    </row>
    <row r="3" spans="6:17" ht="15" customHeight="1" thickTop="1">
      <c r="F3" s="42" t="s">
        <v>165</v>
      </c>
      <c r="G3" s="43"/>
      <c r="H3" s="43"/>
      <c r="I3" s="43"/>
      <c r="J3" s="43"/>
      <c r="K3" s="43"/>
      <c r="L3" s="43"/>
      <c r="M3" s="43"/>
      <c r="N3" s="43"/>
      <c r="O3" s="43"/>
      <c r="P3" s="43"/>
      <c r="Q3" s="44"/>
    </row>
    <row r="4" spans="6:17" ht="15" customHeight="1">
      <c r="F4" s="45"/>
      <c r="G4" s="46"/>
      <c r="H4" s="46"/>
      <c r="I4" s="46"/>
      <c r="J4" s="46"/>
      <c r="K4" s="46"/>
      <c r="L4" s="46"/>
      <c r="M4" s="46"/>
      <c r="N4" s="46"/>
      <c r="O4" s="46"/>
      <c r="P4" s="46"/>
      <c r="Q4" s="47"/>
    </row>
    <row r="5" spans="6:17" ht="15" customHeight="1" thickBot="1">
      <c r="F5" s="48"/>
      <c r="G5" s="49"/>
      <c r="H5" s="49"/>
      <c r="I5" s="49"/>
      <c r="J5" s="49"/>
      <c r="K5" s="49"/>
      <c r="L5" s="49"/>
      <c r="M5" s="49"/>
      <c r="N5" s="49"/>
      <c r="O5" s="49"/>
      <c r="P5" s="49"/>
      <c r="Q5" s="50"/>
    </row>
    <row r="6" spans="6:17" ht="15" customHeight="1" thickTop="1" thickBot="1">
      <c r="F6" s="51"/>
      <c r="G6" s="52"/>
      <c r="H6" s="52"/>
      <c r="I6" s="52"/>
      <c r="J6" s="52"/>
      <c r="K6" s="52"/>
      <c r="L6" s="52"/>
      <c r="M6" s="52"/>
      <c r="N6" s="52"/>
      <c r="O6" s="52"/>
      <c r="P6" s="52"/>
      <c r="Q6" s="53"/>
    </row>
    <row r="7" spans="6:17" ht="15.75" thickTop="1">
      <c r="F7" s="80" t="s">
        <v>86</v>
      </c>
      <c r="G7" s="81"/>
      <c r="H7" s="82" t="str">
        <f>IF('الجزء الأول_المعلومات العامة'!D6=0,"",'الجزء الأول_المعلومات العامة'!D6)</f>
        <v>عامر نعيم داود</v>
      </c>
      <c r="I7" s="82"/>
      <c r="J7" s="82"/>
      <c r="K7" s="82"/>
      <c r="L7" s="81" t="s">
        <v>87</v>
      </c>
      <c r="M7" s="81"/>
      <c r="N7" s="82" t="str">
        <f>IF('الجزء الأول_المعلومات العامة'!R11=0,"",'الجزء الأول_المعلومات العامة'!R11)</f>
        <v>مبرمج مساعد</v>
      </c>
      <c r="O7" s="82"/>
      <c r="P7" s="82"/>
      <c r="Q7" s="83"/>
    </row>
    <row r="8" spans="6:17">
      <c r="F8" s="72"/>
      <c r="G8" s="73"/>
      <c r="H8" s="76"/>
      <c r="I8" s="76"/>
      <c r="J8" s="76"/>
      <c r="K8" s="76"/>
      <c r="L8" s="73"/>
      <c r="M8" s="73"/>
      <c r="N8" s="76"/>
      <c r="O8" s="76"/>
      <c r="P8" s="76"/>
      <c r="Q8" s="78"/>
    </row>
    <row r="9" spans="6:17">
      <c r="F9" s="72" t="s">
        <v>10</v>
      </c>
      <c r="G9" s="73"/>
      <c r="H9" s="76" t="str">
        <f>IF('الجزء الأول_المعلومات العامة'!F11=0,"",'الجزء الأول_المعلومات العامة'!F11)</f>
        <v>تكنولوجيا المعلومات</v>
      </c>
      <c r="I9" s="76"/>
      <c r="J9" s="76"/>
      <c r="K9" s="76"/>
      <c r="L9" s="73" t="s">
        <v>11</v>
      </c>
      <c r="M9" s="73"/>
      <c r="N9" s="76" t="str">
        <f>IF('الجزء الأول_المعلومات العامة'!J11=0,"",'الجزء الأول_المعلومات العامة'!J11)</f>
        <v>التحول الالكتروني</v>
      </c>
      <c r="O9" s="76"/>
      <c r="P9" s="76"/>
      <c r="Q9" s="78"/>
    </row>
    <row r="10" spans="6:17" ht="15.75" thickBot="1">
      <c r="F10" s="74"/>
      <c r="G10" s="75"/>
      <c r="H10" s="77"/>
      <c r="I10" s="77"/>
      <c r="J10" s="77"/>
      <c r="K10" s="77"/>
      <c r="L10" s="75"/>
      <c r="M10" s="75"/>
      <c r="N10" s="77"/>
      <c r="O10" s="77"/>
      <c r="P10" s="77"/>
      <c r="Q10" s="79"/>
    </row>
    <row r="11" spans="6:17" ht="16.5" thickTop="1" thickBot="1">
      <c r="F11" s="51"/>
      <c r="G11" s="52"/>
      <c r="H11" s="52"/>
      <c r="I11" s="52"/>
      <c r="J11" s="52"/>
      <c r="K11" s="52"/>
      <c r="L11" s="52"/>
      <c r="M11" s="52"/>
      <c r="N11" s="52"/>
      <c r="O11" s="52"/>
      <c r="P11" s="52"/>
      <c r="Q11" s="53"/>
    </row>
    <row r="12" spans="6:17">
      <c r="F12" s="86" t="s">
        <v>92</v>
      </c>
      <c r="G12" s="87"/>
      <c r="H12" s="87"/>
      <c r="I12" s="87"/>
      <c r="J12" s="87"/>
      <c r="K12" s="87"/>
      <c r="L12" s="87"/>
      <c r="M12" s="87"/>
      <c r="N12" s="87"/>
      <c r="O12" s="87"/>
      <c r="P12" s="87"/>
      <c r="Q12" s="88"/>
    </row>
    <row r="13" spans="6:17">
      <c r="F13" s="89"/>
      <c r="G13" s="90"/>
      <c r="H13" s="90"/>
      <c r="I13" s="90"/>
      <c r="J13" s="90"/>
      <c r="K13" s="90"/>
      <c r="L13" s="90"/>
      <c r="M13" s="90"/>
      <c r="N13" s="90"/>
      <c r="O13" s="90"/>
      <c r="P13" s="90"/>
      <c r="Q13" s="91"/>
    </row>
    <row r="14" spans="6:17" ht="15.75" thickBot="1">
      <c r="F14" s="92"/>
      <c r="G14" s="93"/>
      <c r="H14" s="93"/>
      <c r="I14" s="93"/>
      <c r="J14" s="93"/>
      <c r="K14" s="93"/>
      <c r="L14" s="93"/>
      <c r="M14" s="93"/>
      <c r="N14" s="93"/>
      <c r="O14" s="93"/>
      <c r="P14" s="93"/>
      <c r="Q14" s="94"/>
    </row>
    <row r="15" spans="6:17" ht="15.75" thickBot="1">
      <c r="F15" s="51"/>
      <c r="G15" s="52"/>
      <c r="H15" s="52"/>
      <c r="I15" s="52"/>
      <c r="J15" s="52"/>
      <c r="K15" s="52"/>
      <c r="L15" s="52"/>
      <c r="M15" s="52"/>
      <c r="N15" s="52"/>
      <c r="O15" s="52"/>
      <c r="P15" s="52"/>
      <c r="Q15" s="53"/>
    </row>
    <row r="16" spans="6:17">
      <c r="F16" s="54" t="s">
        <v>89</v>
      </c>
      <c r="G16" s="55"/>
      <c r="H16" s="55"/>
      <c r="I16" s="55"/>
      <c r="J16" s="55"/>
      <c r="K16" s="55"/>
      <c r="L16" s="55"/>
      <c r="M16" s="55"/>
      <c r="N16" s="55"/>
      <c r="O16" s="55"/>
      <c r="P16" s="55"/>
      <c r="Q16" s="56"/>
    </row>
    <row r="17" spans="6:17">
      <c r="F17" s="57"/>
      <c r="G17" s="58"/>
      <c r="H17" s="58"/>
      <c r="I17" s="58"/>
      <c r="J17" s="58"/>
      <c r="K17" s="58"/>
      <c r="L17" s="58"/>
      <c r="M17" s="58"/>
      <c r="N17" s="58"/>
      <c r="O17" s="58"/>
      <c r="P17" s="58"/>
      <c r="Q17" s="59"/>
    </row>
    <row r="18" spans="6:17" ht="15.75" thickBot="1">
      <c r="F18" s="60"/>
      <c r="G18" s="61"/>
      <c r="H18" s="61"/>
      <c r="I18" s="61"/>
      <c r="J18" s="61"/>
      <c r="K18" s="61"/>
      <c r="L18" s="61"/>
      <c r="M18" s="61"/>
      <c r="N18" s="61"/>
      <c r="O18" s="61"/>
      <c r="P18" s="61"/>
      <c r="Q18" s="62"/>
    </row>
    <row r="19" spans="6:17" ht="15.75" thickBot="1">
      <c r="F19" s="51"/>
      <c r="G19" s="52"/>
      <c r="H19" s="52"/>
      <c r="I19" s="52"/>
      <c r="J19" s="52"/>
      <c r="K19" s="52"/>
      <c r="L19" s="52"/>
      <c r="M19" s="52"/>
      <c r="N19" s="52"/>
      <c r="O19" s="52"/>
      <c r="P19" s="52"/>
      <c r="Q19" s="53"/>
    </row>
    <row r="20" spans="6:17">
      <c r="F20" s="63" t="s">
        <v>90</v>
      </c>
      <c r="G20" s="64"/>
      <c r="H20" s="64"/>
      <c r="I20" s="64"/>
      <c r="J20" s="64"/>
      <c r="K20" s="64"/>
      <c r="L20" s="64"/>
      <c r="M20" s="64"/>
      <c r="N20" s="64"/>
      <c r="O20" s="64"/>
      <c r="P20" s="64"/>
      <c r="Q20" s="65"/>
    </row>
    <row r="21" spans="6:17">
      <c r="F21" s="66"/>
      <c r="G21" s="67"/>
      <c r="H21" s="67"/>
      <c r="I21" s="67"/>
      <c r="J21" s="67"/>
      <c r="K21" s="67"/>
      <c r="L21" s="67"/>
      <c r="M21" s="67"/>
      <c r="N21" s="67"/>
      <c r="O21" s="67"/>
      <c r="P21" s="67"/>
      <c r="Q21" s="68"/>
    </row>
    <row r="22" spans="6:17" ht="15.75" thickBot="1">
      <c r="F22" s="69"/>
      <c r="G22" s="70"/>
      <c r="H22" s="70"/>
      <c r="I22" s="70"/>
      <c r="J22" s="70"/>
      <c r="K22" s="70"/>
      <c r="L22" s="70"/>
      <c r="M22" s="70"/>
      <c r="N22" s="70"/>
      <c r="O22" s="70"/>
      <c r="P22" s="70"/>
      <c r="Q22" s="71"/>
    </row>
    <row r="23" spans="6:17" ht="15.75" thickBot="1">
      <c r="F23" s="37" t="s">
        <v>93</v>
      </c>
      <c r="G23" s="38"/>
      <c r="H23" s="38"/>
      <c r="I23" s="38"/>
      <c r="J23" s="39">
        <f>IF('الجزء الثاني_النتائج'!T10=0,"",'الجزء الثاني_النتائج'!T10)</f>
        <v>0.5</v>
      </c>
      <c r="K23" s="39"/>
      <c r="L23" s="38" t="s">
        <v>91</v>
      </c>
      <c r="M23" s="38"/>
      <c r="N23" s="38"/>
      <c r="O23" s="38"/>
      <c r="P23" s="40">
        <f>IF('الجزء الثاني_النتائج'!F62=0,"",'الجزء الثاني_النتائج'!F62)</f>
        <v>0.41333333333333333</v>
      </c>
      <c r="Q23" s="41"/>
    </row>
    <row r="24" spans="6:17" ht="15.75" thickBot="1">
      <c r="F24" s="37"/>
      <c r="G24" s="38"/>
      <c r="H24" s="38"/>
      <c r="I24" s="38"/>
      <c r="J24" s="39"/>
      <c r="K24" s="39"/>
      <c r="L24" s="38"/>
      <c r="M24" s="38"/>
      <c r="N24" s="38"/>
      <c r="O24" s="38"/>
      <c r="P24" s="40"/>
      <c r="Q24" s="41"/>
    </row>
    <row r="25" spans="6:17" ht="15.75" thickBot="1">
      <c r="F25" s="51"/>
      <c r="G25" s="52"/>
      <c r="H25" s="52"/>
      <c r="I25" s="52"/>
      <c r="J25" s="52"/>
      <c r="K25" s="52"/>
      <c r="L25" s="52"/>
      <c r="M25" s="52"/>
      <c r="N25" s="52"/>
      <c r="O25" s="52"/>
      <c r="P25" s="52"/>
      <c r="Q25" s="53"/>
    </row>
    <row r="26" spans="6:17">
      <c r="F26" s="86" t="s">
        <v>97</v>
      </c>
      <c r="G26" s="87"/>
      <c r="H26" s="87"/>
      <c r="I26" s="87"/>
      <c r="J26" s="87"/>
      <c r="K26" s="87"/>
      <c r="L26" s="87"/>
      <c r="M26" s="87"/>
      <c r="N26" s="87"/>
      <c r="O26" s="87"/>
      <c r="P26" s="87"/>
      <c r="Q26" s="88"/>
    </row>
    <row r="27" spans="6:17">
      <c r="F27" s="89"/>
      <c r="G27" s="90"/>
      <c r="H27" s="90"/>
      <c r="I27" s="90"/>
      <c r="J27" s="90"/>
      <c r="K27" s="90"/>
      <c r="L27" s="90"/>
      <c r="M27" s="90"/>
      <c r="N27" s="90"/>
      <c r="O27" s="90"/>
      <c r="P27" s="90"/>
      <c r="Q27" s="91"/>
    </row>
    <row r="28" spans="6:17" ht="15.75" thickBot="1">
      <c r="F28" s="92"/>
      <c r="G28" s="93"/>
      <c r="H28" s="93"/>
      <c r="I28" s="93"/>
      <c r="J28" s="93"/>
      <c r="K28" s="93"/>
      <c r="L28" s="93"/>
      <c r="M28" s="93"/>
      <c r="N28" s="93"/>
      <c r="O28" s="93"/>
      <c r="P28" s="93"/>
      <c r="Q28" s="94"/>
    </row>
    <row r="29" spans="6:17" ht="15.75" thickBot="1">
      <c r="F29" s="105" t="s">
        <v>93</v>
      </c>
      <c r="G29" s="106"/>
      <c r="H29" s="106"/>
      <c r="I29" s="106"/>
      <c r="J29" s="107">
        <f>IF('الجزء الثالث_الكفايات'!AB8=0,"",'الجزء الثالث_الكفايات'!AB8)</f>
        <v>0.5</v>
      </c>
      <c r="K29" s="107"/>
      <c r="L29" s="106" t="s">
        <v>91</v>
      </c>
      <c r="M29" s="106"/>
      <c r="N29" s="106"/>
      <c r="O29" s="106"/>
      <c r="P29" s="108">
        <f>IF('الجزء الثالث_الكفايات'!F50=0,"",'الجزء الثالث_الكفايات'!F50)</f>
        <v>0.38644444444444442</v>
      </c>
      <c r="Q29" s="109"/>
    </row>
    <row r="30" spans="6:17" ht="15.75" thickBot="1">
      <c r="F30" s="105"/>
      <c r="G30" s="106"/>
      <c r="H30" s="106"/>
      <c r="I30" s="106"/>
      <c r="J30" s="107"/>
      <c r="K30" s="107"/>
      <c r="L30" s="106"/>
      <c r="M30" s="106"/>
      <c r="N30" s="106"/>
      <c r="O30" s="106"/>
      <c r="P30" s="108"/>
      <c r="Q30" s="109"/>
    </row>
    <row r="31" spans="6:17" ht="15.75" thickBot="1">
      <c r="F31" s="51"/>
      <c r="G31" s="52"/>
      <c r="H31" s="52"/>
      <c r="I31" s="52"/>
      <c r="J31" s="52"/>
      <c r="K31" s="52"/>
      <c r="L31" s="52"/>
      <c r="M31" s="52"/>
      <c r="N31" s="52"/>
      <c r="O31" s="52"/>
      <c r="P31" s="52"/>
      <c r="Q31" s="53"/>
    </row>
    <row r="32" spans="6:17">
      <c r="F32" s="96" t="s">
        <v>137</v>
      </c>
      <c r="G32" s="97"/>
      <c r="H32" s="97"/>
      <c r="I32" s="97"/>
      <c r="J32" s="97"/>
      <c r="K32" s="97"/>
      <c r="L32" s="97"/>
      <c r="M32" s="97"/>
      <c r="N32" s="97"/>
      <c r="O32" s="97"/>
      <c r="P32" s="97"/>
      <c r="Q32" s="98"/>
    </row>
    <row r="33" spans="6:17">
      <c r="F33" s="99"/>
      <c r="G33" s="100"/>
      <c r="H33" s="100"/>
      <c r="I33" s="100"/>
      <c r="J33" s="100"/>
      <c r="K33" s="100"/>
      <c r="L33" s="100"/>
      <c r="M33" s="100"/>
      <c r="N33" s="100"/>
      <c r="O33" s="100"/>
      <c r="P33" s="100"/>
      <c r="Q33" s="101"/>
    </row>
    <row r="34" spans="6:17" ht="15.75" thickBot="1">
      <c r="F34" s="102"/>
      <c r="G34" s="103"/>
      <c r="H34" s="103"/>
      <c r="I34" s="103"/>
      <c r="J34" s="103"/>
      <c r="K34" s="103"/>
      <c r="L34" s="103"/>
      <c r="M34" s="103"/>
      <c r="N34" s="103"/>
      <c r="O34" s="103"/>
      <c r="P34" s="103"/>
      <c r="Q34" s="104"/>
    </row>
    <row r="35" spans="6:17" ht="15.75" thickBot="1">
      <c r="F35" s="51"/>
      <c r="G35" s="52"/>
      <c r="H35" s="52"/>
      <c r="I35" s="52"/>
      <c r="J35" s="52"/>
      <c r="K35" s="52"/>
      <c r="L35" s="52"/>
      <c r="M35" s="52"/>
      <c r="N35" s="52"/>
      <c r="O35" s="52"/>
      <c r="P35" s="52"/>
      <c r="Q35" s="53"/>
    </row>
    <row r="36" spans="6:17" ht="16.5" thickTop="1" thickBot="1">
      <c r="F36" s="95" t="s">
        <v>94</v>
      </c>
      <c r="G36" s="95"/>
      <c r="H36" s="95"/>
      <c r="I36" s="95"/>
      <c r="J36" s="95"/>
      <c r="K36" s="95"/>
      <c r="L36" s="95" t="s">
        <v>78</v>
      </c>
      <c r="M36" s="95"/>
      <c r="N36" s="95"/>
      <c r="O36" s="95"/>
      <c r="P36" s="95"/>
      <c r="Q36" s="95"/>
    </row>
    <row r="37" spans="6:17" ht="16.5" thickTop="1" thickBot="1">
      <c r="F37" s="95"/>
      <c r="G37" s="95"/>
      <c r="H37" s="95"/>
      <c r="I37" s="95"/>
      <c r="J37" s="95"/>
      <c r="K37" s="95"/>
      <c r="L37" s="95"/>
      <c r="M37" s="95"/>
      <c r="N37" s="95"/>
      <c r="O37" s="95"/>
      <c r="P37" s="95"/>
      <c r="Q37" s="95"/>
    </row>
    <row r="38" spans="6:17" ht="16.5" thickTop="1" thickBot="1">
      <c r="F38" s="95"/>
      <c r="G38" s="95"/>
      <c r="H38" s="95"/>
      <c r="I38" s="95"/>
      <c r="J38" s="95"/>
      <c r="K38" s="95"/>
      <c r="L38" s="95"/>
      <c r="M38" s="95"/>
      <c r="N38" s="95"/>
      <c r="O38" s="95"/>
      <c r="P38" s="95"/>
      <c r="Q38" s="95"/>
    </row>
    <row r="39" spans="6:17" ht="15" customHeight="1" thickTop="1" thickBot="1">
      <c r="F39" s="85">
        <f>IFERROR(P23+P29,"")</f>
        <v>0.7997777777777777</v>
      </c>
      <c r="G39" s="85"/>
      <c r="H39" s="85"/>
      <c r="I39" s="85"/>
      <c r="J39" s="85"/>
      <c r="K39" s="85"/>
      <c r="L39" s="84" t="str">
        <f>IFERROR(IF(F39*100&lt;1,"",IF(F39*100&lt;60,"ضعيف",IF(F39*100&lt;70,"مقبول",IF(F39*100&lt;80,"جيد",IF(F39*100&lt;90,"جيد جدا","ممتاز"))))),"")</f>
        <v>جيد</v>
      </c>
      <c r="M39" s="84"/>
      <c r="N39" s="84"/>
      <c r="O39" s="84"/>
      <c r="P39" s="84"/>
      <c r="Q39" s="84"/>
    </row>
    <row r="40" spans="6:17" ht="15" customHeight="1" thickTop="1" thickBot="1">
      <c r="F40" s="85"/>
      <c r="G40" s="85"/>
      <c r="H40" s="85"/>
      <c r="I40" s="85"/>
      <c r="J40" s="85"/>
      <c r="K40" s="85"/>
      <c r="L40" s="84"/>
      <c r="M40" s="84"/>
      <c r="N40" s="84"/>
      <c r="O40" s="84"/>
      <c r="P40" s="84"/>
      <c r="Q40" s="84"/>
    </row>
    <row r="41" spans="6:17" ht="15" customHeight="1" thickTop="1">
      <c r="F41" s="36"/>
      <c r="G41" s="36"/>
      <c r="H41" s="36"/>
      <c r="I41" s="36"/>
      <c r="J41" s="36"/>
      <c r="K41" s="36"/>
      <c r="L41" s="36"/>
      <c r="M41" s="36"/>
      <c r="N41" s="36"/>
      <c r="O41" s="36"/>
      <c r="P41" s="36"/>
      <c r="Q41" s="36"/>
    </row>
    <row r="42" spans="6:17" ht="15" customHeight="1">
      <c r="F42" s="35"/>
      <c r="G42" s="35"/>
      <c r="H42" s="35"/>
      <c r="I42" s="35"/>
      <c r="J42" s="35"/>
      <c r="K42" s="35"/>
      <c r="L42" s="35"/>
      <c r="M42" s="35"/>
      <c r="N42" s="35"/>
      <c r="O42" s="35"/>
      <c r="P42" s="35"/>
      <c r="Q42" s="35"/>
    </row>
    <row r="43" spans="6:17">
      <c r="F43" s="35"/>
      <c r="G43" s="35"/>
      <c r="H43" s="35"/>
      <c r="I43" s="35"/>
      <c r="J43" s="35"/>
      <c r="K43" s="35"/>
      <c r="L43" s="35"/>
      <c r="M43" s="35"/>
      <c r="N43" s="35"/>
      <c r="O43" s="35"/>
      <c r="P43" s="35"/>
      <c r="Q43" s="35"/>
    </row>
    <row r="44" spans="6:17">
      <c r="F44" s="35"/>
      <c r="G44" s="35"/>
      <c r="H44" s="35"/>
      <c r="I44" s="35"/>
      <c r="J44" s="35"/>
      <c r="K44" s="35"/>
      <c r="L44" s="35"/>
      <c r="M44" s="35"/>
      <c r="N44" s="35"/>
      <c r="O44" s="35"/>
      <c r="P44" s="35"/>
      <c r="Q44" s="35"/>
    </row>
    <row r="45" spans="6:17">
      <c r="F45" s="35"/>
      <c r="G45" s="35"/>
      <c r="H45" s="35"/>
      <c r="I45" s="35"/>
      <c r="J45" s="35"/>
      <c r="K45" s="35"/>
      <c r="L45" s="35"/>
      <c r="M45" s="35"/>
      <c r="N45" s="35"/>
      <c r="O45" s="35"/>
      <c r="P45" s="35"/>
      <c r="Q45" s="35"/>
    </row>
    <row r="46" spans="6:17">
      <c r="F46" s="35"/>
      <c r="G46" s="35"/>
      <c r="H46" s="35"/>
      <c r="I46" s="35"/>
      <c r="J46" s="35"/>
      <c r="K46" s="35"/>
      <c r="L46" s="35"/>
      <c r="M46" s="35"/>
      <c r="N46" s="35"/>
      <c r="O46" s="35"/>
      <c r="P46" s="35"/>
      <c r="Q46" s="35"/>
    </row>
  </sheetData>
  <sheetProtection algorithmName="SHA-512" hashValue="t/oqyrqMmBw9DbqtFRYHfHxC+NbKYjCajz/Cq2/E0yqB4tn/AbRN2FIf1IPK8wPW5/p3GJni3Rs3Ig62xeisQA==" saltValue="Ikm5W63cwESDppwUAp1VIg==" spinCount="100000" sheet="1" objects="1" scenarios="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zoomScale="80" zoomScaleNormal="80" workbookViewId="0">
      <selection activeCell="D4" sqref="D4:F4"/>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8" t="s">
        <v>122</v>
      </c>
      <c r="E4" s="119"/>
      <c r="F4" s="120"/>
    </row>
    <row r="5" spans="4:6" ht="38.25" customHeight="1" thickBot="1">
      <c r="D5" s="18" t="s">
        <v>6</v>
      </c>
      <c r="E5" s="121" t="s">
        <v>99</v>
      </c>
      <c r="F5" s="122"/>
    </row>
    <row r="6" spans="4:6" ht="66.75" customHeight="1" thickBot="1">
      <c r="D6" s="19">
        <v>1</v>
      </c>
      <c r="E6" s="112" t="s">
        <v>100</v>
      </c>
      <c r="F6" s="113"/>
    </row>
    <row r="7" spans="4:6" ht="371.25" customHeight="1" thickBot="1">
      <c r="D7" s="20">
        <v>2</v>
      </c>
      <c r="E7" s="110" t="s">
        <v>101</v>
      </c>
      <c r="F7" s="111"/>
    </row>
    <row r="8" spans="4:6" ht="173.25" customHeight="1" thickBot="1">
      <c r="D8" s="19">
        <v>3</v>
      </c>
      <c r="E8" s="112" t="s">
        <v>102</v>
      </c>
      <c r="F8" s="113"/>
    </row>
    <row r="9" spans="4:6" ht="198" customHeight="1" thickBot="1">
      <c r="D9" s="20">
        <v>4</v>
      </c>
      <c r="E9" s="110" t="s">
        <v>103</v>
      </c>
      <c r="F9" s="111"/>
    </row>
    <row r="10" spans="4:6" ht="123.75" customHeight="1" thickBot="1">
      <c r="D10" s="19">
        <v>5</v>
      </c>
      <c r="E10" s="112" t="s">
        <v>104</v>
      </c>
      <c r="F10" s="113"/>
    </row>
    <row r="11" spans="4:6" ht="297" customHeight="1" thickBot="1">
      <c r="D11" s="20">
        <v>6</v>
      </c>
      <c r="E11" s="110" t="s">
        <v>105</v>
      </c>
      <c r="F11" s="111"/>
    </row>
    <row r="12" spans="4:6" ht="173.25" customHeight="1" thickBot="1">
      <c r="D12" s="19">
        <v>7</v>
      </c>
      <c r="E12" s="112" t="s">
        <v>106</v>
      </c>
      <c r="F12" s="113"/>
    </row>
    <row r="13" spans="4:6" ht="173.25" customHeight="1" thickBot="1">
      <c r="D13" s="20">
        <v>8</v>
      </c>
      <c r="E13" s="110" t="s">
        <v>107</v>
      </c>
      <c r="F13" s="111"/>
    </row>
    <row r="14" spans="4:6" ht="272.25" customHeight="1" thickBot="1">
      <c r="D14" s="19">
        <v>9</v>
      </c>
      <c r="E14" s="112" t="s">
        <v>108</v>
      </c>
      <c r="F14" s="113"/>
    </row>
    <row r="15" spans="4:6" ht="49.5" customHeight="1">
      <c r="D15" s="123">
        <v>10</v>
      </c>
      <c r="E15" s="114" t="s">
        <v>109</v>
      </c>
      <c r="F15" s="115"/>
    </row>
    <row r="16" spans="4:6" ht="15.75" customHeight="1" thickBot="1">
      <c r="D16" s="124"/>
      <c r="E16" s="116"/>
      <c r="F16" s="117"/>
    </row>
    <row r="17" spans="4:6" ht="42.75" customHeight="1" thickBot="1">
      <c r="D17" s="124"/>
      <c r="E17" s="23" t="s">
        <v>110</v>
      </c>
      <c r="F17" s="24" t="s">
        <v>111</v>
      </c>
    </row>
    <row r="18" spans="4:6" ht="24" thickBot="1">
      <c r="D18" s="124"/>
      <c r="E18" s="25" t="s">
        <v>112</v>
      </c>
      <c r="F18" s="21" t="s">
        <v>113</v>
      </c>
    </row>
    <row r="19" spans="4:6" ht="24" thickBot="1">
      <c r="D19" s="124"/>
      <c r="E19" s="26" t="s">
        <v>114</v>
      </c>
      <c r="F19" s="22" t="s">
        <v>115</v>
      </c>
    </row>
    <row r="20" spans="4:6" ht="24" thickBot="1">
      <c r="D20" s="124"/>
      <c r="E20" s="25" t="s">
        <v>116</v>
      </c>
      <c r="F20" s="21" t="s">
        <v>117</v>
      </c>
    </row>
    <row r="21" spans="4:6" ht="24" thickBot="1">
      <c r="D21" s="124"/>
      <c r="E21" s="22" t="s">
        <v>118</v>
      </c>
      <c r="F21" s="22" t="s">
        <v>119</v>
      </c>
    </row>
    <row r="22" spans="4:6" ht="24" thickBot="1">
      <c r="D22" s="125"/>
      <c r="E22" s="25" t="s">
        <v>120</v>
      </c>
      <c r="F22" s="21" t="s">
        <v>121</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14" zoomScale="90" zoomScaleNormal="90" workbookViewId="0">
      <selection activeCell="B5" sqref="B5:U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7" t="s">
        <v>1</v>
      </c>
      <c r="C5" s="138"/>
      <c r="D5" s="138"/>
      <c r="E5" s="138"/>
      <c r="F5" s="138"/>
      <c r="G5" s="138"/>
      <c r="H5" s="138"/>
      <c r="I5" s="138"/>
      <c r="J5" s="138"/>
      <c r="K5" s="138"/>
      <c r="L5" s="138"/>
      <c r="M5" s="138"/>
      <c r="N5" s="138"/>
      <c r="O5" s="138"/>
      <c r="P5" s="138"/>
      <c r="Q5" s="138"/>
      <c r="R5" s="138"/>
      <c r="S5" s="138"/>
      <c r="T5" s="138"/>
      <c r="U5" s="139"/>
    </row>
    <row r="6" spans="2:21">
      <c r="B6" s="140" t="s">
        <v>2</v>
      </c>
      <c r="C6" s="141"/>
      <c r="D6" s="142" t="s">
        <v>83</v>
      </c>
      <c r="E6" s="142"/>
      <c r="F6" s="142"/>
      <c r="G6" s="142"/>
      <c r="H6" s="142"/>
      <c r="I6" s="142"/>
      <c r="J6" s="141" t="s">
        <v>3</v>
      </c>
      <c r="K6" s="141"/>
      <c r="L6" s="143"/>
      <c r="M6" s="143"/>
      <c r="N6" s="141" t="s">
        <v>4</v>
      </c>
      <c r="O6" s="141"/>
      <c r="P6" s="129">
        <v>9921070827</v>
      </c>
      <c r="Q6" s="129"/>
      <c r="R6" s="129"/>
      <c r="S6" s="129"/>
      <c r="T6" s="129"/>
      <c r="U6" s="130"/>
    </row>
    <row r="7" spans="2:21">
      <c r="B7" s="140"/>
      <c r="C7" s="141"/>
      <c r="D7" s="142"/>
      <c r="E7" s="142"/>
      <c r="F7" s="142"/>
      <c r="G7" s="142"/>
      <c r="H7" s="142"/>
      <c r="I7" s="142"/>
      <c r="J7" s="141"/>
      <c r="K7" s="141"/>
      <c r="L7" s="143"/>
      <c r="M7" s="143"/>
      <c r="N7" s="141"/>
      <c r="O7" s="141"/>
      <c r="P7" s="129"/>
      <c r="Q7" s="129"/>
      <c r="R7" s="129"/>
      <c r="S7" s="129"/>
      <c r="T7" s="129"/>
      <c r="U7" s="130"/>
    </row>
    <row r="8" spans="2:21">
      <c r="B8" s="131"/>
      <c r="C8" s="132"/>
      <c r="D8" s="132"/>
      <c r="E8" s="132"/>
      <c r="F8" s="132"/>
      <c r="G8" s="132"/>
      <c r="H8" s="132"/>
      <c r="I8" s="132"/>
      <c r="J8" s="132"/>
      <c r="K8" s="132"/>
      <c r="L8" s="132"/>
      <c r="M8" s="132"/>
      <c r="N8" s="132"/>
      <c r="O8" s="132"/>
      <c r="P8" s="132"/>
      <c r="Q8" s="132"/>
      <c r="R8" s="132"/>
      <c r="S8" s="132"/>
      <c r="T8" s="132"/>
      <c r="U8" s="135"/>
    </row>
    <row r="9" spans="2:21">
      <c r="B9" s="147" t="s">
        <v>9</v>
      </c>
      <c r="C9" s="133"/>
      <c r="D9" s="133"/>
      <c r="E9" s="133"/>
      <c r="F9" s="133" t="s">
        <v>10</v>
      </c>
      <c r="G9" s="133"/>
      <c r="H9" s="133"/>
      <c r="I9" s="133"/>
      <c r="J9" s="133" t="s">
        <v>11</v>
      </c>
      <c r="K9" s="133"/>
      <c r="L9" s="133"/>
      <c r="M9" s="133"/>
      <c r="N9" s="133" t="s">
        <v>12</v>
      </c>
      <c r="O9" s="133"/>
      <c r="P9" s="133"/>
      <c r="Q9" s="133"/>
      <c r="R9" s="133" t="s">
        <v>13</v>
      </c>
      <c r="S9" s="133"/>
      <c r="T9" s="133"/>
      <c r="U9" s="148"/>
    </row>
    <row r="10" spans="2:21">
      <c r="B10" s="147"/>
      <c r="C10" s="133"/>
      <c r="D10" s="133"/>
      <c r="E10" s="133"/>
      <c r="F10" s="133"/>
      <c r="G10" s="133"/>
      <c r="H10" s="133"/>
      <c r="I10" s="133"/>
      <c r="J10" s="133"/>
      <c r="K10" s="133"/>
      <c r="L10" s="133"/>
      <c r="M10" s="133"/>
      <c r="N10" s="133"/>
      <c r="O10" s="133"/>
      <c r="P10" s="133"/>
      <c r="Q10" s="133"/>
      <c r="R10" s="133"/>
      <c r="S10" s="133"/>
      <c r="T10" s="133"/>
      <c r="U10" s="148"/>
    </row>
    <row r="11" spans="2:21">
      <c r="B11" s="136"/>
      <c r="C11" s="129"/>
      <c r="D11" s="129"/>
      <c r="E11" s="129"/>
      <c r="F11" s="129" t="s">
        <v>84</v>
      </c>
      <c r="G11" s="129"/>
      <c r="H11" s="129"/>
      <c r="I11" s="129"/>
      <c r="J11" s="129" t="s">
        <v>88</v>
      </c>
      <c r="K11" s="129"/>
      <c r="L11" s="129"/>
      <c r="M11" s="129"/>
      <c r="N11" s="129"/>
      <c r="O11" s="129"/>
      <c r="P11" s="129"/>
      <c r="Q11" s="129"/>
      <c r="R11" s="129" t="s">
        <v>85</v>
      </c>
      <c r="S11" s="129"/>
      <c r="T11" s="129"/>
      <c r="U11" s="130"/>
    </row>
    <row r="12" spans="2:21">
      <c r="B12" s="136"/>
      <c r="C12" s="129"/>
      <c r="D12" s="129"/>
      <c r="E12" s="129"/>
      <c r="F12" s="129"/>
      <c r="G12" s="129"/>
      <c r="H12" s="129"/>
      <c r="I12" s="129"/>
      <c r="J12" s="129"/>
      <c r="K12" s="129"/>
      <c r="L12" s="129"/>
      <c r="M12" s="129"/>
      <c r="N12" s="129"/>
      <c r="O12" s="129"/>
      <c r="P12" s="129"/>
      <c r="Q12" s="129"/>
      <c r="R12" s="129"/>
      <c r="S12" s="129"/>
      <c r="T12" s="129"/>
      <c r="U12" s="130"/>
    </row>
    <row r="13" spans="2:21">
      <c r="B13" s="136"/>
      <c r="C13" s="129"/>
      <c r="D13" s="129"/>
      <c r="E13" s="129"/>
      <c r="F13" s="129"/>
      <c r="G13" s="129"/>
      <c r="H13" s="129"/>
      <c r="I13" s="129"/>
      <c r="J13" s="129"/>
      <c r="K13" s="129"/>
      <c r="L13" s="129"/>
      <c r="M13" s="129"/>
      <c r="N13" s="129"/>
      <c r="O13" s="129"/>
      <c r="P13" s="129"/>
      <c r="Q13" s="129"/>
      <c r="R13" s="129"/>
      <c r="S13" s="129"/>
      <c r="T13" s="129"/>
      <c r="U13" s="130"/>
    </row>
    <row r="14" spans="2:21">
      <c r="B14" s="131"/>
      <c r="C14" s="132"/>
      <c r="D14" s="132"/>
      <c r="E14" s="132"/>
      <c r="F14" s="132"/>
      <c r="G14" s="132"/>
      <c r="H14" s="132"/>
      <c r="I14" s="132"/>
      <c r="J14" s="132"/>
      <c r="K14" s="132"/>
      <c r="L14" s="132"/>
      <c r="M14" s="132"/>
      <c r="N14" s="132"/>
      <c r="O14" s="132"/>
      <c r="P14" s="132"/>
      <c r="Q14" s="132"/>
      <c r="R14" s="132"/>
      <c r="S14" s="132"/>
      <c r="T14" s="132"/>
      <c r="U14" s="135"/>
    </row>
    <row r="15" spans="2:21" ht="31.5" customHeight="1">
      <c r="B15" s="144" t="s">
        <v>5</v>
      </c>
      <c r="C15" s="145"/>
      <c r="D15" s="145"/>
      <c r="E15" s="145"/>
      <c r="F15" s="145"/>
      <c r="G15" s="145"/>
      <c r="H15" s="145"/>
      <c r="I15" s="145"/>
      <c r="J15" s="145"/>
      <c r="K15" s="145"/>
      <c r="L15" s="145"/>
      <c r="M15" s="145"/>
      <c r="N15" s="145"/>
      <c r="O15" s="145"/>
      <c r="P15" s="145"/>
      <c r="Q15" s="145"/>
      <c r="R15" s="145"/>
      <c r="S15" s="145"/>
      <c r="T15" s="145"/>
      <c r="U15" s="146"/>
    </row>
    <row r="16" spans="2:21">
      <c r="B16" s="147" t="s">
        <v>6</v>
      </c>
      <c r="C16" s="133"/>
      <c r="D16" s="133"/>
      <c r="E16" s="133"/>
      <c r="F16" s="133" t="s">
        <v>7</v>
      </c>
      <c r="G16" s="133"/>
      <c r="H16" s="133"/>
      <c r="I16" s="133"/>
      <c r="J16" s="133"/>
      <c r="K16" s="133"/>
      <c r="L16" s="133"/>
      <c r="M16" s="133"/>
      <c r="N16" s="133" t="s">
        <v>8</v>
      </c>
      <c r="O16" s="133"/>
      <c r="P16" s="133"/>
      <c r="Q16" s="133"/>
      <c r="R16" s="133"/>
      <c r="S16" s="133"/>
      <c r="T16" s="133"/>
      <c r="U16" s="148"/>
    </row>
    <row r="17" spans="2:21">
      <c r="B17" s="147"/>
      <c r="C17" s="133"/>
      <c r="D17" s="133"/>
      <c r="E17" s="133"/>
      <c r="F17" s="133"/>
      <c r="G17" s="133"/>
      <c r="H17" s="133"/>
      <c r="I17" s="133"/>
      <c r="J17" s="133"/>
      <c r="K17" s="133"/>
      <c r="L17" s="133"/>
      <c r="M17" s="133"/>
      <c r="N17" s="133"/>
      <c r="O17" s="133"/>
      <c r="P17" s="133"/>
      <c r="Q17" s="133"/>
      <c r="R17" s="133"/>
      <c r="S17" s="133"/>
      <c r="T17" s="133"/>
      <c r="U17" s="148"/>
    </row>
    <row r="18" spans="2:21">
      <c r="B18" s="136"/>
      <c r="C18" s="129"/>
      <c r="D18" s="129"/>
      <c r="E18" s="129"/>
      <c r="F18" s="129"/>
      <c r="G18" s="129"/>
      <c r="H18" s="129"/>
      <c r="I18" s="129"/>
      <c r="J18" s="129"/>
      <c r="K18" s="129"/>
      <c r="L18" s="129"/>
      <c r="M18" s="129"/>
      <c r="N18" s="129"/>
      <c r="O18" s="129"/>
      <c r="P18" s="129"/>
      <c r="Q18" s="129"/>
      <c r="R18" s="129"/>
      <c r="S18" s="129"/>
      <c r="T18" s="129"/>
      <c r="U18" s="130"/>
    </row>
    <row r="19" spans="2:21">
      <c r="B19" s="136"/>
      <c r="C19" s="129"/>
      <c r="D19" s="129"/>
      <c r="E19" s="129"/>
      <c r="F19" s="129"/>
      <c r="G19" s="129"/>
      <c r="H19" s="129"/>
      <c r="I19" s="129"/>
      <c r="J19" s="129"/>
      <c r="K19" s="129"/>
      <c r="L19" s="129"/>
      <c r="M19" s="129"/>
      <c r="N19" s="129"/>
      <c r="O19" s="129"/>
      <c r="P19" s="129"/>
      <c r="Q19" s="129"/>
      <c r="R19" s="129"/>
      <c r="S19" s="129"/>
      <c r="T19" s="129"/>
      <c r="U19" s="130"/>
    </row>
    <row r="20" spans="2:21">
      <c r="B20" s="136"/>
      <c r="C20" s="129"/>
      <c r="D20" s="129"/>
      <c r="E20" s="129"/>
      <c r="F20" s="129"/>
      <c r="G20" s="129"/>
      <c r="H20" s="129"/>
      <c r="I20" s="129"/>
      <c r="J20" s="129"/>
      <c r="K20" s="129"/>
      <c r="L20" s="129"/>
      <c r="M20" s="129"/>
      <c r="N20" s="129"/>
      <c r="O20" s="129"/>
      <c r="P20" s="129"/>
      <c r="Q20" s="129"/>
      <c r="R20" s="129"/>
      <c r="S20" s="129"/>
      <c r="T20" s="129"/>
      <c r="U20" s="130"/>
    </row>
    <row r="21" spans="2:21">
      <c r="B21" s="136"/>
      <c r="C21" s="129"/>
      <c r="D21" s="129"/>
      <c r="E21" s="129"/>
      <c r="F21" s="129"/>
      <c r="G21" s="129"/>
      <c r="H21" s="129"/>
      <c r="I21" s="129"/>
      <c r="J21" s="129"/>
      <c r="K21" s="129"/>
      <c r="L21" s="129"/>
      <c r="M21" s="129"/>
      <c r="N21" s="129"/>
      <c r="O21" s="129"/>
      <c r="P21" s="129"/>
      <c r="Q21" s="129"/>
      <c r="R21" s="129"/>
      <c r="S21" s="129"/>
      <c r="T21" s="129"/>
      <c r="U21" s="130"/>
    </row>
    <row r="22" spans="2:21">
      <c r="B22" s="136"/>
      <c r="C22" s="129"/>
      <c r="D22" s="129"/>
      <c r="E22" s="129"/>
      <c r="F22" s="129"/>
      <c r="G22" s="129"/>
      <c r="H22" s="129"/>
      <c r="I22" s="129"/>
      <c r="J22" s="129"/>
      <c r="K22" s="129"/>
      <c r="L22" s="129"/>
      <c r="M22" s="129"/>
      <c r="N22" s="129"/>
      <c r="O22" s="129"/>
      <c r="P22" s="129"/>
      <c r="Q22" s="129"/>
      <c r="R22" s="129"/>
      <c r="S22" s="129"/>
      <c r="T22" s="129"/>
      <c r="U22" s="130"/>
    </row>
    <row r="23" spans="2:21">
      <c r="B23" s="136"/>
      <c r="C23" s="129"/>
      <c r="D23" s="129"/>
      <c r="E23" s="129"/>
      <c r="F23" s="129"/>
      <c r="G23" s="129"/>
      <c r="H23" s="129"/>
      <c r="I23" s="129"/>
      <c r="J23" s="129"/>
      <c r="K23" s="129"/>
      <c r="L23" s="129"/>
      <c r="M23" s="129"/>
      <c r="N23" s="129"/>
      <c r="O23" s="129"/>
      <c r="P23" s="129"/>
      <c r="Q23" s="129"/>
      <c r="R23" s="129"/>
      <c r="S23" s="129"/>
      <c r="T23" s="129"/>
      <c r="U23" s="130"/>
    </row>
    <row r="24" spans="2:21">
      <c r="B24" s="136"/>
      <c r="C24" s="129"/>
      <c r="D24" s="129"/>
      <c r="E24" s="129"/>
      <c r="F24" s="129"/>
      <c r="G24" s="129"/>
      <c r="H24" s="129"/>
      <c r="I24" s="129"/>
      <c r="J24" s="129"/>
      <c r="K24" s="129"/>
      <c r="L24" s="129"/>
      <c r="M24" s="129"/>
      <c r="N24" s="129"/>
      <c r="O24" s="129"/>
      <c r="P24" s="129"/>
      <c r="Q24" s="129"/>
      <c r="R24" s="129"/>
      <c r="S24" s="129"/>
      <c r="T24" s="129"/>
      <c r="U24" s="130"/>
    </row>
    <row r="25" spans="2:21">
      <c r="B25" s="136"/>
      <c r="C25" s="129"/>
      <c r="D25" s="129"/>
      <c r="E25" s="129"/>
      <c r="F25" s="129"/>
      <c r="G25" s="129"/>
      <c r="H25" s="129"/>
      <c r="I25" s="129"/>
      <c r="J25" s="129"/>
      <c r="K25" s="129"/>
      <c r="L25" s="129"/>
      <c r="M25" s="129"/>
      <c r="N25" s="129"/>
      <c r="O25" s="129"/>
      <c r="P25" s="129"/>
      <c r="Q25" s="129"/>
      <c r="R25" s="129"/>
      <c r="S25" s="129"/>
      <c r="T25" s="129"/>
      <c r="U25" s="130"/>
    </row>
    <row r="26" spans="2:21">
      <c r="B26" s="136"/>
      <c r="C26" s="129"/>
      <c r="D26" s="129"/>
      <c r="E26" s="129"/>
      <c r="F26" s="129"/>
      <c r="G26" s="129"/>
      <c r="H26" s="129"/>
      <c r="I26" s="129"/>
      <c r="J26" s="129"/>
      <c r="K26" s="129"/>
      <c r="L26" s="129"/>
      <c r="M26" s="129"/>
      <c r="N26" s="129"/>
      <c r="O26" s="129"/>
      <c r="P26" s="129"/>
      <c r="Q26" s="129"/>
      <c r="R26" s="129"/>
      <c r="S26" s="129"/>
      <c r="T26" s="129"/>
      <c r="U26" s="130"/>
    </row>
    <row r="27" spans="2:21">
      <c r="B27" s="136"/>
      <c r="C27" s="129"/>
      <c r="D27" s="129"/>
      <c r="E27" s="129"/>
      <c r="F27" s="129"/>
      <c r="G27" s="129"/>
      <c r="H27" s="129"/>
      <c r="I27" s="129"/>
      <c r="J27" s="129"/>
      <c r="K27" s="129"/>
      <c r="L27" s="129"/>
      <c r="M27" s="129"/>
      <c r="N27" s="129"/>
      <c r="O27" s="129"/>
      <c r="P27" s="129"/>
      <c r="Q27" s="129"/>
      <c r="R27" s="129"/>
      <c r="S27" s="129"/>
      <c r="T27" s="129"/>
      <c r="U27" s="130"/>
    </row>
    <row r="28" spans="2:21">
      <c r="B28" s="136"/>
      <c r="C28" s="129"/>
      <c r="D28" s="129"/>
      <c r="E28" s="129"/>
      <c r="F28" s="129"/>
      <c r="G28" s="129"/>
      <c r="H28" s="129"/>
      <c r="I28" s="129"/>
      <c r="J28" s="129"/>
      <c r="K28" s="129"/>
      <c r="L28" s="129"/>
      <c r="M28" s="129"/>
      <c r="N28" s="129"/>
      <c r="O28" s="129"/>
      <c r="P28" s="129"/>
      <c r="Q28" s="129"/>
      <c r="R28" s="129"/>
      <c r="S28" s="129"/>
      <c r="T28" s="129"/>
      <c r="U28" s="130"/>
    </row>
    <row r="29" spans="2:21">
      <c r="B29" s="136"/>
      <c r="C29" s="129"/>
      <c r="D29" s="129"/>
      <c r="E29" s="129"/>
      <c r="F29" s="129"/>
      <c r="G29" s="129"/>
      <c r="H29" s="129"/>
      <c r="I29" s="129"/>
      <c r="J29" s="129"/>
      <c r="K29" s="129"/>
      <c r="L29" s="129"/>
      <c r="M29" s="129"/>
      <c r="N29" s="129"/>
      <c r="O29" s="129"/>
      <c r="P29" s="129"/>
      <c r="Q29" s="129"/>
      <c r="R29" s="129"/>
      <c r="S29" s="129"/>
      <c r="T29" s="129"/>
      <c r="U29" s="130"/>
    </row>
    <row r="30" spans="2:21">
      <c r="B30" s="136"/>
      <c r="C30" s="129"/>
      <c r="D30" s="129"/>
      <c r="E30" s="129"/>
      <c r="F30" s="129"/>
      <c r="G30" s="129"/>
      <c r="H30" s="129"/>
      <c r="I30" s="129"/>
      <c r="J30" s="129"/>
      <c r="K30" s="129"/>
      <c r="L30" s="129"/>
      <c r="M30" s="129"/>
      <c r="N30" s="129"/>
      <c r="O30" s="129"/>
      <c r="P30" s="129"/>
      <c r="Q30" s="129"/>
      <c r="R30" s="129"/>
      <c r="S30" s="129"/>
      <c r="T30" s="129"/>
      <c r="U30" s="130"/>
    </row>
    <row r="31" spans="2:21">
      <c r="B31" s="136"/>
      <c r="C31" s="129"/>
      <c r="D31" s="129"/>
      <c r="E31" s="129"/>
      <c r="F31" s="129"/>
      <c r="G31" s="129"/>
      <c r="H31" s="129"/>
      <c r="I31" s="129"/>
      <c r="J31" s="129"/>
      <c r="K31" s="129"/>
      <c r="L31" s="129"/>
      <c r="M31" s="129"/>
      <c r="N31" s="129"/>
      <c r="O31" s="129"/>
      <c r="P31" s="129"/>
      <c r="Q31" s="129"/>
      <c r="R31" s="129"/>
      <c r="S31" s="129"/>
      <c r="T31" s="129"/>
      <c r="U31" s="130"/>
    </row>
    <row r="32" spans="2:21">
      <c r="B32" s="136"/>
      <c r="C32" s="129"/>
      <c r="D32" s="129"/>
      <c r="E32" s="129"/>
      <c r="F32" s="129"/>
      <c r="G32" s="129"/>
      <c r="H32" s="129"/>
      <c r="I32" s="129"/>
      <c r="J32" s="129"/>
      <c r="K32" s="129"/>
      <c r="L32" s="129"/>
      <c r="M32" s="129"/>
      <c r="N32" s="129"/>
      <c r="O32" s="129"/>
      <c r="P32" s="129"/>
      <c r="Q32" s="129"/>
      <c r="R32" s="129"/>
      <c r="S32" s="129"/>
      <c r="T32" s="129"/>
      <c r="U32" s="130"/>
    </row>
    <row r="33" spans="2:21">
      <c r="B33" s="131"/>
      <c r="C33" s="132"/>
      <c r="D33" s="132"/>
      <c r="E33" s="132"/>
      <c r="F33" s="133" t="s">
        <v>14</v>
      </c>
      <c r="G33" s="133"/>
      <c r="H33" s="133"/>
      <c r="I33" s="134"/>
      <c r="J33" s="134"/>
      <c r="K33" s="134"/>
      <c r="L33" s="134"/>
      <c r="M33" s="134"/>
      <c r="N33" s="134"/>
      <c r="O33" s="134"/>
      <c r="P33" s="134"/>
      <c r="Q33" s="134"/>
      <c r="R33" s="132"/>
      <c r="S33" s="132"/>
      <c r="T33" s="132"/>
      <c r="U33" s="135"/>
    </row>
    <row r="34" spans="2:21">
      <c r="B34" s="131"/>
      <c r="C34" s="132"/>
      <c r="D34" s="132"/>
      <c r="E34" s="132"/>
      <c r="F34" s="133"/>
      <c r="G34" s="133"/>
      <c r="H34" s="133"/>
      <c r="I34" s="134"/>
      <c r="J34" s="134"/>
      <c r="K34" s="134"/>
      <c r="L34" s="134"/>
      <c r="M34" s="134"/>
      <c r="N34" s="134"/>
      <c r="O34" s="134"/>
      <c r="P34" s="134"/>
      <c r="Q34" s="134"/>
      <c r="R34" s="132"/>
      <c r="S34" s="132"/>
      <c r="T34" s="132"/>
      <c r="U34" s="135"/>
    </row>
    <row r="35" spans="2:21" ht="15.75" thickBot="1">
      <c r="B35" s="126"/>
      <c r="C35" s="127"/>
      <c r="D35" s="127"/>
      <c r="E35" s="127"/>
      <c r="F35" s="127"/>
      <c r="G35" s="127"/>
      <c r="H35" s="127"/>
      <c r="I35" s="127"/>
      <c r="J35" s="127"/>
      <c r="K35" s="127"/>
      <c r="L35" s="127"/>
      <c r="M35" s="127"/>
      <c r="N35" s="127"/>
      <c r="O35" s="127"/>
      <c r="P35" s="127"/>
      <c r="Q35" s="127"/>
      <c r="R35" s="127"/>
      <c r="S35" s="127"/>
      <c r="T35" s="127"/>
      <c r="U35" s="128"/>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zoomScaleNormal="100" workbookViewId="0">
      <selection activeCell="Q12" sqref="Q12:T13"/>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75" customFormat="1"/>
    <row r="2" spans="1:24" s="175" customFormat="1"/>
    <row r="3" spans="1:24" s="175" customFormat="1"/>
    <row r="4" spans="1:24" s="175" customFormat="1"/>
    <row r="5" spans="1:24" s="175" customFormat="1"/>
    <row r="6" spans="1:24" s="175" customFormat="1" ht="15.75" thickBot="1"/>
    <row r="7" spans="1:24" ht="15.75" customHeight="1" thickTop="1">
      <c r="A7" s="176"/>
      <c r="B7" s="177" t="s">
        <v>16</v>
      </c>
      <c r="C7" s="178"/>
      <c r="D7" s="178"/>
      <c r="E7" s="178"/>
      <c r="F7" s="178"/>
      <c r="G7" s="178"/>
      <c r="H7" s="178"/>
      <c r="I7" s="178"/>
      <c r="J7" s="178"/>
      <c r="K7" s="178"/>
      <c r="L7" s="178"/>
      <c r="M7" s="178"/>
      <c r="N7" s="178"/>
      <c r="O7" s="178"/>
      <c r="P7" s="178"/>
      <c r="Q7" s="178"/>
      <c r="R7" s="178"/>
      <c r="S7" s="178"/>
      <c r="T7" s="178"/>
      <c r="U7" s="178"/>
      <c r="V7" s="178"/>
      <c r="W7" s="179"/>
      <c r="X7" s="35"/>
    </row>
    <row r="8" spans="1:24" ht="15.75" customHeight="1" thickBot="1">
      <c r="A8" s="176"/>
      <c r="B8" s="180"/>
      <c r="C8" s="181"/>
      <c r="D8" s="181"/>
      <c r="E8" s="181"/>
      <c r="F8" s="181"/>
      <c r="G8" s="181"/>
      <c r="H8" s="181"/>
      <c r="I8" s="181"/>
      <c r="J8" s="181"/>
      <c r="K8" s="181"/>
      <c r="L8" s="181"/>
      <c r="M8" s="181"/>
      <c r="N8" s="181"/>
      <c r="O8" s="181"/>
      <c r="P8" s="181"/>
      <c r="Q8" s="181"/>
      <c r="R8" s="181"/>
      <c r="S8" s="181"/>
      <c r="T8" s="181"/>
      <c r="U8" s="181"/>
      <c r="V8" s="181"/>
      <c r="W8" s="182"/>
      <c r="X8" s="35"/>
    </row>
    <row r="9" spans="1:24" ht="19.5" thickTop="1">
      <c r="A9" s="176"/>
      <c r="B9" s="183"/>
      <c r="C9" s="184"/>
      <c r="D9" s="184"/>
      <c r="E9" s="184"/>
      <c r="F9" s="184"/>
      <c r="G9" s="184"/>
      <c r="H9" s="184"/>
      <c r="I9" s="184"/>
      <c r="J9" s="184"/>
      <c r="K9" s="184"/>
      <c r="L9" s="184"/>
      <c r="M9" s="184"/>
      <c r="N9" s="184"/>
      <c r="O9" s="184"/>
      <c r="P9" s="184"/>
      <c r="Q9" s="184"/>
      <c r="R9" s="184"/>
      <c r="S9" s="184"/>
      <c r="T9" s="184"/>
      <c r="U9" s="184"/>
      <c r="V9" s="184"/>
      <c r="W9" s="185"/>
      <c r="X9" s="35"/>
    </row>
    <row r="10" spans="1:24">
      <c r="A10" s="176"/>
      <c r="B10" s="186" t="s">
        <v>17</v>
      </c>
      <c r="C10" s="187"/>
      <c r="D10" s="187"/>
      <c r="E10" s="187"/>
      <c r="F10" s="187"/>
      <c r="G10" s="187"/>
      <c r="H10" s="187"/>
      <c r="I10" s="187"/>
      <c r="J10" s="187"/>
      <c r="K10" s="187"/>
      <c r="L10" s="187"/>
      <c r="M10" s="187"/>
      <c r="N10" s="187"/>
      <c r="O10" s="171" t="s">
        <v>15</v>
      </c>
      <c r="P10" s="171"/>
      <c r="Q10" s="171"/>
      <c r="R10" s="171"/>
      <c r="S10" s="171"/>
      <c r="T10" s="188">
        <v>0.5</v>
      </c>
      <c r="U10" s="188"/>
      <c r="V10" s="188"/>
      <c r="W10" s="189"/>
      <c r="X10" s="35"/>
    </row>
    <row r="11" spans="1:24">
      <c r="A11" s="176"/>
      <c r="B11" s="186"/>
      <c r="C11" s="187"/>
      <c r="D11" s="187"/>
      <c r="E11" s="187"/>
      <c r="F11" s="187"/>
      <c r="G11" s="187"/>
      <c r="H11" s="187"/>
      <c r="I11" s="187"/>
      <c r="J11" s="187"/>
      <c r="K11" s="187"/>
      <c r="L11" s="187"/>
      <c r="M11" s="187"/>
      <c r="N11" s="187"/>
      <c r="O11" s="171"/>
      <c r="P11" s="171"/>
      <c r="Q11" s="171"/>
      <c r="R11" s="171"/>
      <c r="S11" s="171"/>
      <c r="T11" s="188"/>
      <c r="U11" s="188"/>
      <c r="V11" s="188"/>
      <c r="W11" s="189"/>
      <c r="X11" s="35"/>
    </row>
    <row r="12" spans="1:24" ht="15" customHeight="1">
      <c r="A12" s="176"/>
      <c r="B12" s="190" t="s">
        <v>18</v>
      </c>
      <c r="C12" s="191"/>
      <c r="D12" s="191"/>
      <c r="E12" s="191"/>
      <c r="F12" s="191"/>
      <c r="G12" s="191"/>
      <c r="H12" s="191"/>
      <c r="I12" s="191"/>
      <c r="J12" s="191"/>
      <c r="K12" s="191"/>
      <c r="L12" s="191"/>
      <c r="M12" s="191"/>
      <c r="N12" s="191"/>
      <c r="O12" s="191"/>
      <c r="P12" s="191"/>
      <c r="Q12" s="191" t="s">
        <v>19</v>
      </c>
      <c r="R12" s="191"/>
      <c r="S12" s="191"/>
      <c r="T12" s="191"/>
      <c r="U12" s="172" t="s">
        <v>25</v>
      </c>
      <c r="V12" s="172"/>
      <c r="W12" s="173"/>
      <c r="X12" s="35"/>
    </row>
    <row r="13" spans="1:24">
      <c r="A13" s="176"/>
      <c r="B13" s="190"/>
      <c r="C13" s="191"/>
      <c r="D13" s="191"/>
      <c r="E13" s="191"/>
      <c r="F13" s="191"/>
      <c r="G13" s="191"/>
      <c r="H13" s="191"/>
      <c r="I13" s="191"/>
      <c r="J13" s="191"/>
      <c r="K13" s="191"/>
      <c r="L13" s="191"/>
      <c r="M13" s="191"/>
      <c r="N13" s="191"/>
      <c r="O13" s="191"/>
      <c r="P13" s="191"/>
      <c r="Q13" s="191"/>
      <c r="R13" s="191"/>
      <c r="S13" s="191"/>
      <c r="T13" s="191"/>
      <c r="U13" s="172"/>
      <c r="V13" s="172"/>
      <c r="W13" s="173"/>
      <c r="X13" s="35"/>
    </row>
    <row r="14" spans="1:24" ht="15" customHeight="1">
      <c r="A14" s="176"/>
      <c r="B14" s="174" t="s">
        <v>6</v>
      </c>
      <c r="C14" s="165" t="s">
        <v>20</v>
      </c>
      <c r="D14" s="165"/>
      <c r="E14" s="165"/>
      <c r="F14" s="165"/>
      <c r="G14" s="165" t="s">
        <v>21</v>
      </c>
      <c r="H14" s="165"/>
      <c r="I14" s="165"/>
      <c r="J14" s="165" t="s">
        <v>22</v>
      </c>
      <c r="K14" s="165" t="s">
        <v>23</v>
      </c>
      <c r="L14" s="165"/>
      <c r="M14" s="165"/>
      <c r="N14" s="165"/>
      <c r="O14" s="165"/>
      <c r="P14" s="165"/>
      <c r="Q14" s="165" t="s">
        <v>26</v>
      </c>
      <c r="R14" s="165"/>
      <c r="S14" s="166" t="s">
        <v>27</v>
      </c>
      <c r="T14" s="166"/>
      <c r="U14" s="172"/>
      <c r="V14" s="172"/>
      <c r="W14" s="173"/>
      <c r="X14" s="35"/>
    </row>
    <row r="15" spans="1:24">
      <c r="A15" s="176"/>
      <c r="B15" s="174"/>
      <c r="C15" s="165"/>
      <c r="D15" s="165"/>
      <c r="E15" s="165"/>
      <c r="F15" s="165"/>
      <c r="G15" s="165"/>
      <c r="H15" s="165"/>
      <c r="I15" s="165"/>
      <c r="J15" s="165"/>
      <c r="K15" s="165">
        <v>1</v>
      </c>
      <c r="L15" s="165"/>
      <c r="M15" s="165">
        <v>2</v>
      </c>
      <c r="N15" s="165"/>
      <c r="O15" s="165">
        <v>3</v>
      </c>
      <c r="P15" s="165"/>
      <c r="Q15" s="165"/>
      <c r="R15" s="165"/>
      <c r="S15" s="166"/>
      <c r="T15" s="166"/>
      <c r="U15" s="172"/>
      <c r="V15" s="172"/>
      <c r="W15" s="173"/>
      <c r="X15" s="35"/>
    </row>
    <row r="16" spans="1:24">
      <c r="A16" s="176"/>
      <c r="B16" s="174"/>
      <c r="C16" s="165"/>
      <c r="D16" s="165"/>
      <c r="E16" s="165"/>
      <c r="F16" s="165"/>
      <c r="G16" s="165"/>
      <c r="H16" s="165"/>
      <c r="I16" s="165"/>
      <c r="J16" s="165"/>
      <c r="K16" s="165" t="s">
        <v>24</v>
      </c>
      <c r="L16" s="165"/>
      <c r="M16" s="165" t="s">
        <v>24</v>
      </c>
      <c r="N16" s="165"/>
      <c r="O16" s="165" t="s">
        <v>24</v>
      </c>
      <c r="P16" s="165"/>
      <c r="Q16" s="165"/>
      <c r="R16" s="165"/>
      <c r="S16" s="166"/>
      <c r="T16" s="166"/>
      <c r="U16" s="172"/>
      <c r="V16" s="172"/>
      <c r="W16" s="173"/>
      <c r="X16" s="35"/>
    </row>
    <row r="17" spans="1:24">
      <c r="A17" s="176"/>
      <c r="B17" s="149">
        <v>1</v>
      </c>
      <c r="C17" s="129" t="s">
        <v>28</v>
      </c>
      <c r="D17" s="129"/>
      <c r="E17" s="129"/>
      <c r="F17" s="129"/>
      <c r="G17" s="129" t="s">
        <v>29</v>
      </c>
      <c r="H17" s="129"/>
      <c r="I17" s="129"/>
      <c r="J17" s="150">
        <v>0.2</v>
      </c>
      <c r="K17" s="151">
        <v>0.9</v>
      </c>
      <c r="L17" s="151"/>
      <c r="M17" s="151">
        <v>1</v>
      </c>
      <c r="N17" s="151"/>
      <c r="O17" s="151">
        <v>0.75</v>
      </c>
      <c r="P17" s="151"/>
      <c r="Q17" s="152">
        <f>IFERROR(AVERAGEIF(K17:P19,"&lt;&gt;0"),"")</f>
        <v>0.8833333333333333</v>
      </c>
      <c r="R17" s="152"/>
      <c r="S17" s="152">
        <f>IFERROR(Q17*J17,"")</f>
        <v>0.17666666666666667</v>
      </c>
      <c r="T17" s="152"/>
      <c r="U17" s="129"/>
      <c r="V17" s="129"/>
      <c r="W17" s="130"/>
      <c r="X17" s="35"/>
    </row>
    <row r="18" spans="1:24">
      <c r="A18" s="176"/>
      <c r="B18" s="149"/>
      <c r="C18" s="129"/>
      <c r="D18" s="129"/>
      <c r="E18" s="129"/>
      <c r="F18" s="129"/>
      <c r="G18" s="129"/>
      <c r="H18" s="129"/>
      <c r="I18" s="129"/>
      <c r="J18" s="150"/>
      <c r="K18" s="151"/>
      <c r="L18" s="151"/>
      <c r="M18" s="151"/>
      <c r="N18" s="151"/>
      <c r="O18" s="151"/>
      <c r="P18" s="151"/>
      <c r="Q18" s="152"/>
      <c r="R18" s="152"/>
      <c r="S18" s="152"/>
      <c r="T18" s="152"/>
      <c r="U18" s="129"/>
      <c r="V18" s="129"/>
      <c r="W18" s="130"/>
      <c r="X18" s="35"/>
    </row>
    <row r="19" spans="1:24">
      <c r="A19" s="176"/>
      <c r="B19" s="149"/>
      <c r="C19" s="129"/>
      <c r="D19" s="129"/>
      <c r="E19" s="129"/>
      <c r="F19" s="129"/>
      <c r="G19" s="129"/>
      <c r="H19" s="129"/>
      <c r="I19" s="129"/>
      <c r="J19" s="150"/>
      <c r="K19" s="151"/>
      <c r="L19" s="151"/>
      <c r="M19" s="151"/>
      <c r="N19" s="151"/>
      <c r="O19" s="151"/>
      <c r="P19" s="151"/>
      <c r="Q19" s="152"/>
      <c r="R19" s="152"/>
      <c r="S19" s="152"/>
      <c r="T19" s="152"/>
      <c r="U19" s="129"/>
      <c r="V19" s="129"/>
      <c r="W19" s="130"/>
      <c r="X19" s="35"/>
    </row>
    <row r="20" spans="1:24">
      <c r="A20" s="176"/>
      <c r="B20" s="149">
        <v>2</v>
      </c>
      <c r="C20" s="129" t="s">
        <v>28</v>
      </c>
      <c r="D20" s="129"/>
      <c r="E20" s="129"/>
      <c r="F20" s="129"/>
      <c r="G20" s="129" t="s">
        <v>29</v>
      </c>
      <c r="H20" s="129"/>
      <c r="I20" s="129"/>
      <c r="J20" s="150">
        <v>0.4</v>
      </c>
      <c r="K20" s="151">
        <v>0.6</v>
      </c>
      <c r="L20" s="151"/>
      <c r="M20" s="151">
        <v>0.95</v>
      </c>
      <c r="N20" s="151"/>
      <c r="O20" s="151">
        <v>0.75</v>
      </c>
      <c r="P20" s="151"/>
      <c r="Q20" s="152">
        <f t="shared" ref="Q20" si="0">IFERROR(AVERAGEIF(K20:P22,"&lt;&gt;0"),"")</f>
        <v>0.76666666666666661</v>
      </c>
      <c r="R20" s="152"/>
      <c r="S20" s="152">
        <f t="shared" ref="S20" si="1">IFERROR(Q20*J20,"")</f>
        <v>0.30666666666666664</v>
      </c>
      <c r="T20" s="152"/>
      <c r="U20" s="129"/>
      <c r="V20" s="129"/>
      <c r="W20" s="130"/>
      <c r="X20" s="35"/>
    </row>
    <row r="21" spans="1:24">
      <c r="A21" s="176"/>
      <c r="B21" s="149"/>
      <c r="C21" s="129"/>
      <c r="D21" s="129"/>
      <c r="E21" s="129"/>
      <c r="F21" s="129"/>
      <c r="G21" s="129"/>
      <c r="H21" s="129"/>
      <c r="I21" s="129"/>
      <c r="J21" s="150"/>
      <c r="K21" s="151"/>
      <c r="L21" s="151"/>
      <c r="M21" s="151"/>
      <c r="N21" s="151"/>
      <c r="O21" s="151"/>
      <c r="P21" s="151"/>
      <c r="Q21" s="152"/>
      <c r="R21" s="152"/>
      <c r="S21" s="152"/>
      <c r="T21" s="152"/>
      <c r="U21" s="129"/>
      <c r="V21" s="129"/>
      <c r="W21" s="130"/>
      <c r="X21" s="35"/>
    </row>
    <row r="22" spans="1:24">
      <c r="A22" s="176"/>
      <c r="B22" s="149"/>
      <c r="C22" s="129"/>
      <c r="D22" s="129"/>
      <c r="E22" s="129"/>
      <c r="F22" s="129"/>
      <c r="G22" s="129"/>
      <c r="H22" s="129"/>
      <c r="I22" s="129"/>
      <c r="J22" s="150"/>
      <c r="K22" s="151"/>
      <c r="L22" s="151"/>
      <c r="M22" s="151"/>
      <c r="N22" s="151"/>
      <c r="O22" s="151"/>
      <c r="P22" s="151"/>
      <c r="Q22" s="152"/>
      <c r="R22" s="152"/>
      <c r="S22" s="152"/>
      <c r="T22" s="152"/>
      <c r="U22" s="129"/>
      <c r="V22" s="129"/>
      <c r="W22" s="130"/>
      <c r="X22" s="35"/>
    </row>
    <row r="23" spans="1:24">
      <c r="A23" s="176"/>
      <c r="B23" s="149">
        <v>3</v>
      </c>
      <c r="C23" s="129"/>
      <c r="D23" s="129"/>
      <c r="E23" s="129"/>
      <c r="F23" s="129"/>
      <c r="G23" s="129"/>
      <c r="H23" s="129"/>
      <c r="I23" s="129"/>
      <c r="J23" s="150"/>
      <c r="K23" s="151"/>
      <c r="L23" s="151"/>
      <c r="M23" s="151"/>
      <c r="N23" s="151"/>
      <c r="O23" s="151"/>
      <c r="P23" s="151"/>
      <c r="Q23" s="152" t="str">
        <f t="shared" ref="Q23" si="2">IFERROR(AVERAGEIF(K23:P25,"&lt;&gt;0"),"")</f>
        <v/>
      </c>
      <c r="R23" s="152"/>
      <c r="S23" s="152" t="str">
        <f t="shared" ref="S23" si="3">IFERROR(Q23*J23,"")</f>
        <v/>
      </c>
      <c r="T23" s="152"/>
      <c r="U23" s="129"/>
      <c r="V23" s="129"/>
      <c r="W23" s="130"/>
      <c r="X23" s="35"/>
    </row>
    <row r="24" spans="1:24">
      <c r="A24" s="176"/>
      <c r="B24" s="149"/>
      <c r="C24" s="129"/>
      <c r="D24" s="129"/>
      <c r="E24" s="129"/>
      <c r="F24" s="129"/>
      <c r="G24" s="129"/>
      <c r="H24" s="129"/>
      <c r="I24" s="129"/>
      <c r="J24" s="150"/>
      <c r="K24" s="151"/>
      <c r="L24" s="151"/>
      <c r="M24" s="151"/>
      <c r="N24" s="151"/>
      <c r="O24" s="151"/>
      <c r="P24" s="151"/>
      <c r="Q24" s="152"/>
      <c r="R24" s="152"/>
      <c r="S24" s="152"/>
      <c r="T24" s="152"/>
      <c r="U24" s="129"/>
      <c r="V24" s="129"/>
      <c r="W24" s="130"/>
      <c r="X24" s="35"/>
    </row>
    <row r="25" spans="1:24">
      <c r="A25" s="176"/>
      <c r="B25" s="149"/>
      <c r="C25" s="129"/>
      <c r="D25" s="129"/>
      <c r="E25" s="129"/>
      <c r="F25" s="129"/>
      <c r="G25" s="129"/>
      <c r="H25" s="129"/>
      <c r="I25" s="129"/>
      <c r="J25" s="150"/>
      <c r="K25" s="151"/>
      <c r="L25" s="151"/>
      <c r="M25" s="151"/>
      <c r="N25" s="151"/>
      <c r="O25" s="151"/>
      <c r="P25" s="151"/>
      <c r="Q25" s="152"/>
      <c r="R25" s="152"/>
      <c r="S25" s="152"/>
      <c r="T25" s="152"/>
      <c r="U25" s="129"/>
      <c r="V25" s="129"/>
      <c r="W25" s="130"/>
      <c r="X25" s="35"/>
    </row>
    <row r="26" spans="1:24">
      <c r="A26" s="176"/>
      <c r="B26" s="149">
        <v>4</v>
      </c>
      <c r="C26" s="129"/>
      <c r="D26" s="129"/>
      <c r="E26" s="129"/>
      <c r="F26" s="129"/>
      <c r="G26" s="129"/>
      <c r="H26" s="129"/>
      <c r="I26" s="129"/>
      <c r="J26" s="150"/>
      <c r="K26" s="151"/>
      <c r="L26" s="151"/>
      <c r="M26" s="151"/>
      <c r="N26" s="151"/>
      <c r="O26" s="151"/>
      <c r="P26" s="151"/>
      <c r="Q26" s="152" t="str">
        <f t="shared" ref="Q26" si="4">IFERROR(AVERAGEIF(K26:P28,"&lt;&gt;0"),"")</f>
        <v/>
      </c>
      <c r="R26" s="152"/>
      <c r="S26" s="152" t="str">
        <f t="shared" ref="S26" si="5">IFERROR(Q26*J26,"")</f>
        <v/>
      </c>
      <c r="T26" s="152"/>
      <c r="U26" s="129"/>
      <c r="V26" s="129"/>
      <c r="W26" s="130"/>
      <c r="X26" s="35"/>
    </row>
    <row r="27" spans="1:24">
      <c r="A27" s="176"/>
      <c r="B27" s="149"/>
      <c r="C27" s="129"/>
      <c r="D27" s="129"/>
      <c r="E27" s="129"/>
      <c r="F27" s="129"/>
      <c r="G27" s="129"/>
      <c r="H27" s="129"/>
      <c r="I27" s="129"/>
      <c r="J27" s="150"/>
      <c r="K27" s="151"/>
      <c r="L27" s="151"/>
      <c r="M27" s="151"/>
      <c r="N27" s="151"/>
      <c r="O27" s="151"/>
      <c r="P27" s="151"/>
      <c r="Q27" s="152"/>
      <c r="R27" s="152"/>
      <c r="S27" s="152"/>
      <c r="T27" s="152"/>
      <c r="U27" s="129"/>
      <c r="V27" s="129"/>
      <c r="W27" s="130"/>
      <c r="X27" s="35"/>
    </row>
    <row r="28" spans="1:24">
      <c r="A28" s="176"/>
      <c r="B28" s="149"/>
      <c r="C28" s="129"/>
      <c r="D28" s="129"/>
      <c r="E28" s="129"/>
      <c r="F28" s="129"/>
      <c r="G28" s="129"/>
      <c r="H28" s="129"/>
      <c r="I28" s="129"/>
      <c r="J28" s="150"/>
      <c r="K28" s="151"/>
      <c r="L28" s="151"/>
      <c r="M28" s="151"/>
      <c r="N28" s="151"/>
      <c r="O28" s="151"/>
      <c r="P28" s="151"/>
      <c r="Q28" s="152"/>
      <c r="R28" s="152"/>
      <c r="S28" s="152"/>
      <c r="T28" s="152"/>
      <c r="U28" s="129"/>
      <c r="V28" s="129"/>
      <c r="W28" s="130"/>
      <c r="X28" s="35"/>
    </row>
    <row r="29" spans="1:24">
      <c r="A29" s="176"/>
      <c r="B29" s="149">
        <v>5</v>
      </c>
      <c r="C29" s="129"/>
      <c r="D29" s="129"/>
      <c r="E29" s="129"/>
      <c r="F29" s="129"/>
      <c r="G29" s="129"/>
      <c r="H29" s="129"/>
      <c r="I29" s="129"/>
      <c r="J29" s="150"/>
      <c r="K29" s="151"/>
      <c r="L29" s="151"/>
      <c r="M29" s="151"/>
      <c r="N29" s="151"/>
      <c r="O29" s="151"/>
      <c r="P29" s="151"/>
      <c r="Q29" s="152" t="str">
        <f t="shared" ref="Q29" si="6">IFERROR(AVERAGEIF(K29:P31,"&lt;&gt;0"),"")</f>
        <v/>
      </c>
      <c r="R29" s="152"/>
      <c r="S29" s="152" t="str">
        <f t="shared" ref="S29" si="7">IFERROR(Q29*J29,"")</f>
        <v/>
      </c>
      <c r="T29" s="152"/>
      <c r="U29" s="129"/>
      <c r="V29" s="129"/>
      <c r="W29" s="130"/>
      <c r="X29" s="35"/>
    </row>
    <row r="30" spans="1:24">
      <c r="A30" s="176"/>
      <c r="B30" s="149"/>
      <c r="C30" s="129"/>
      <c r="D30" s="129"/>
      <c r="E30" s="129"/>
      <c r="F30" s="129"/>
      <c r="G30" s="129"/>
      <c r="H30" s="129"/>
      <c r="I30" s="129"/>
      <c r="J30" s="150"/>
      <c r="K30" s="151"/>
      <c r="L30" s="151"/>
      <c r="M30" s="151"/>
      <c r="N30" s="151"/>
      <c r="O30" s="151"/>
      <c r="P30" s="151"/>
      <c r="Q30" s="152"/>
      <c r="R30" s="152"/>
      <c r="S30" s="152"/>
      <c r="T30" s="152"/>
      <c r="U30" s="129"/>
      <c r="V30" s="129"/>
      <c r="W30" s="130"/>
      <c r="X30" s="35"/>
    </row>
    <row r="31" spans="1:24">
      <c r="A31" s="176"/>
      <c r="B31" s="149"/>
      <c r="C31" s="129"/>
      <c r="D31" s="129"/>
      <c r="E31" s="129"/>
      <c r="F31" s="129"/>
      <c r="G31" s="129"/>
      <c r="H31" s="129"/>
      <c r="I31" s="129"/>
      <c r="J31" s="150"/>
      <c r="K31" s="151"/>
      <c r="L31" s="151"/>
      <c r="M31" s="151"/>
      <c r="N31" s="151"/>
      <c r="O31" s="151"/>
      <c r="P31" s="151"/>
      <c r="Q31" s="152"/>
      <c r="R31" s="152"/>
      <c r="S31" s="152"/>
      <c r="T31" s="152"/>
      <c r="U31" s="129"/>
      <c r="V31" s="129"/>
      <c r="W31" s="130"/>
      <c r="X31" s="35"/>
    </row>
    <row r="32" spans="1:24">
      <c r="A32" s="176"/>
      <c r="B32" s="162"/>
      <c r="C32" s="163"/>
      <c r="D32" s="163"/>
      <c r="E32" s="163"/>
      <c r="F32" s="163"/>
      <c r="G32" s="163"/>
      <c r="H32" s="163"/>
      <c r="I32" s="163"/>
      <c r="J32" s="163"/>
      <c r="K32" s="163"/>
      <c r="L32" s="163"/>
      <c r="M32" s="163"/>
      <c r="N32" s="163"/>
      <c r="O32" s="163"/>
      <c r="P32" s="163"/>
      <c r="Q32" s="163"/>
      <c r="R32" s="163"/>
      <c r="S32" s="163"/>
      <c r="T32" s="163"/>
      <c r="U32" s="163"/>
      <c r="V32" s="163"/>
      <c r="W32" s="164"/>
      <c r="X32" s="35"/>
    </row>
    <row r="33" spans="1:24" ht="15" customHeight="1">
      <c r="A33" s="176"/>
      <c r="B33" s="167"/>
      <c r="C33" s="168"/>
      <c r="D33" s="168"/>
      <c r="E33" s="168"/>
      <c r="F33" s="168"/>
      <c r="G33" s="168"/>
      <c r="H33" s="168"/>
      <c r="I33" s="168"/>
      <c r="J33" s="168"/>
      <c r="K33" s="168"/>
      <c r="L33" s="168"/>
      <c r="M33" s="168"/>
      <c r="N33" s="168"/>
      <c r="O33" s="168"/>
      <c r="P33" s="168"/>
      <c r="Q33" s="168"/>
      <c r="R33" s="168"/>
      <c r="S33" s="168"/>
      <c r="T33" s="168"/>
      <c r="U33" s="168"/>
      <c r="V33" s="168"/>
      <c r="W33" s="169"/>
      <c r="X33" s="35"/>
    </row>
    <row r="34" spans="1:24" ht="15" customHeight="1">
      <c r="A34" s="176"/>
      <c r="B34" s="170" t="s">
        <v>32</v>
      </c>
      <c r="C34" s="171"/>
      <c r="D34" s="171"/>
      <c r="E34" s="171"/>
      <c r="F34" s="171"/>
      <c r="G34" s="171"/>
      <c r="H34" s="171"/>
      <c r="I34" s="171"/>
      <c r="J34" s="171"/>
      <c r="K34" s="171"/>
      <c r="L34" s="171"/>
      <c r="M34" s="171"/>
      <c r="N34" s="171"/>
      <c r="O34" s="171"/>
      <c r="P34" s="171"/>
      <c r="Q34" s="171" t="s">
        <v>19</v>
      </c>
      <c r="R34" s="171"/>
      <c r="S34" s="171"/>
      <c r="T34" s="171"/>
      <c r="U34" s="172" t="s">
        <v>25</v>
      </c>
      <c r="V34" s="172"/>
      <c r="W34" s="173"/>
      <c r="X34" s="35"/>
    </row>
    <row r="35" spans="1:24" ht="15" customHeight="1">
      <c r="A35" s="176"/>
      <c r="B35" s="170"/>
      <c r="C35" s="171"/>
      <c r="D35" s="171"/>
      <c r="E35" s="171"/>
      <c r="F35" s="171"/>
      <c r="G35" s="171"/>
      <c r="H35" s="171"/>
      <c r="I35" s="171"/>
      <c r="J35" s="171"/>
      <c r="K35" s="171"/>
      <c r="L35" s="171"/>
      <c r="M35" s="171"/>
      <c r="N35" s="171"/>
      <c r="O35" s="171"/>
      <c r="P35" s="171"/>
      <c r="Q35" s="171"/>
      <c r="R35" s="171"/>
      <c r="S35" s="171"/>
      <c r="T35" s="171"/>
      <c r="U35" s="172"/>
      <c r="V35" s="172"/>
      <c r="W35" s="173"/>
      <c r="X35" s="35"/>
    </row>
    <row r="36" spans="1:24" ht="15" customHeight="1">
      <c r="A36" s="176"/>
      <c r="B36" s="174" t="s">
        <v>6</v>
      </c>
      <c r="C36" s="165" t="s">
        <v>33</v>
      </c>
      <c r="D36" s="165"/>
      <c r="E36" s="165"/>
      <c r="F36" s="165"/>
      <c r="G36" s="165" t="s">
        <v>21</v>
      </c>
      <c r="H36" s="165"/>
      <c r="I36" s="165"/>
      <c r="J36" s="165" t="s">
        <v>22</v>
      </c>
      <c r="K36" s="165" t="s">
        <v>23</v>
      </c>
      <c r="L36" s="165"/>
      <c r="M36" s="165"/>
      <c r="N36" s="165"/>
      <c r="O36" s="165"/>
      <c r="P36" s="165"/>
      <c r="Q36" s="165" t="s">
        <v>26</v>
      </c>
      <c r="R36" s="165"/>
      <c r="S36" s="166" t="s">
        <v>27</v>
      </c>
      <c r="T36" s="166"/>
      <c r="U36" s="172"/>
      <c r="V36" s="172"/>
      <c r="W36" s="173"/>
      <c r="X36" s="35"/>
    </row>
    <row r="37" spans="1:24">
      <c r="A37" s="176"/>
      <c r="B37" s="174"/>
      <c r="C37" s="165"/>
      <c r="D37" s="165"/>
      <c r="E37" s="165"/>
      <c r="F37" s="165"/>
      <c r="G37" s="165"/>
      <c r="H37" s="165"/>
      <c r="I37" s="165"/>
      <c r="J37" s="165"/>
      <c r="K37" s="165">
        <v>1</v>
      </c>
      <c r="L37" s="165"/>
      <c r="M37" s="165">
        <v>2</v>
      </c>
      <c r="N37" s="165"/>
      <c r="O37" s="165">
        <v>3</v>
      </c>
      <c r="P37" s="165"/>
      <c r="Q37" s="165"/>
      <c r="R37" s="165"/>
      <c r="S37" s="166"/>
      <c r="T37" s="166"/>
      <c r="U37" s="172"/>
      <c r="V37" s="172"/>
      <c r="W37" s="173"/>
      <c r="X37" s="35"/>
    </row>
    <row r="38" spans="1:24">
      <c r="A38" s="176"/>
      <c r="B38" s="174"/>
      <c r="C38" s="165"/>
      <c r="D38" s="165"/>
      <c r="E38" s="165"/>
      <c r="F38" s="165"/>
      <c r="G38" s="165"/>
      <c r="H38" s="165"/>
      <c r="I38" s="165"/>
      <c r="J38" s="165"/>
      <c r="K38" s="165" t="s">
        <v>24</v>
      </c>
      <c r="L38" s="165"/>
      <c r="M38" s="165" t="s">
        <v>24</v>
      </c>
      <c r="N38" s="165"/>
      <c r="O38" s="165" t="s">
        <v>24</v>
      </c>
      <c r="P38" s="165"/>
      <c r="Q38" s="165"/>
      <c r="R38" s="165"/>
      <c r="S38" s="166"/>
      <c r="T38" s="166"/>
      <c r="U38" s="172"/>
      <c r="V38" s="172"/>
      <c r="W38" s="173"/>
      <c r="X38" s="35"/>
    </row>
    <row r="39" spans="1:24">
      <c r="A39" s="176"/>
      <c r="B39" s="149">
        <v>1</v>
      </c>
      <c r="C39" s="129" t="s">
        <v>28</v>
      </c>
      <c r="D39" s="129"/>
      <c r="E39" s="129"/>
      <c r="F39" s="129"/>
      <c r="G39" s="129" t="s">
        <v>29</v>
      </c>
      <c r="H39" s="129"/>
      <c r="I39" s="129"/>
      <c r="J39" s="150">
        <v>0.2</v>
      </c>
      <c r="K39" s="151">
        <v>0.8</v>
      </c>
      <c r="L39" s="151"/>
      <c r="M39" s="151">
        <v>0.9</v>
      </c>
      <c r="N39" s="151"/>
      <c r="O39" s="151">
        <v>1</v>
      </c>
      <c r="P39" s="151"/>
      <c r="Q39" s="152">
        <f>IFERROR(AVERAGEIF(K39:P41,"&lt;&gt;0"),"")</f>
        <v>0.9</v>
      </c>
      <c r="R39" s="152"/>
      <c r="S39" s="152">
        <f>IFERROR(Q39*J39,"")</f>
        <v>0.18000000000000002</v>
      </c>
      <c r="T39" s="152"/>
      <c r="U39" s="129"/>
      <c r="V39" s="129"/>
      <c r="W39" s="130"/>
      <c r="X39" s="35"/>
    </row>
    <row r="40" spans="1:24">
      <c r="A40" s="176"/>
      <c r="B40" s="149"/>
      <c r="C40" s="129"/>
      <c r="D40" s="129"/>
      <c r="E40" s="129"/>
      <c r="F40" s="129"/>
      <c r="G40" s="129"/>
      <c r="H40" s="129"/>
      <c r="I40" s="129"/>
      <c r="J40" s="150"/>
      <c r="K40" s="151"/>
      <c r="L40" s="151"/>
      <c r="M40" s="151"/>
      <c r="N40" s="151"/>
      <c r="O40" s="151"/>
      <c r="P40" s="151"/>
      <c r="Q40" s="152"/>
      <c r="R40" s="152"/>
      <c r="S40" s="152"/>
      <c r="T40" s="152"/>
      <c r="U40" s="129"/>
      <c r="V40" s="129"/>
      <c r="W40" s="130"/>
      <c r="X40" s="35"/>
    </row>
    <row r="41" spans="1:24">
      <c r="A41" s="176"/>
      <c r="B41" s="149"/>
      <c r="C41" s="129"/>
      <c r="D41" s="129"/>
      <c r="E41" s="129"/>
      <c r="F41" s="129"/>
      <c r="G41" s="129"/>
      <c r="H41" s="129"/>
      <c r="I41" s="129"/>
      <c r="J41" s="150"/>
      <c r="K41" s="151"/>
      <c r="L41" s="151"/>
      <c r="M41" s="151"/>
      <c r="N41" s="151"/>
      <c r="O41" s="151"/>
      <c r="P41" s="151"/>
      <c r="Q41" s="152"/>
      <c r="R41" s="152"/>
      <c r="S41" s="152"/>
      <c r="T41" s="152"/>
      <c r="U41" s="129"/>
      <c r="V41" s="129"/>
      <c r="W41" s="130"/>
      <c r="X41" s="35"/>
    </row>
    <row r="42" spans="1:24">
      <c r="A42" s="176"/>
      <c r="B42" s="149">
        <v>2</v>
      </c>
      <c r="C42" s="129" t="s">
        <v>28</v>
      </c>
      <c r="D42" s="129"/>
      <c r="E42" s="129"/>
      <c r="F42" s="129"/>
      <c r="G42" s="129" t="s">
        <v>29</v>
      </c>
      <c r="H42" s="129"/>
      <c r="I42" s="129"/>
      <c r="J42" s="150">
        <v>0.2</v>
      </c>
      <c r="K42" s="151">
        <v>0.75</v>
      </c>
      <c r="L42" s="151"/>
      <c r="M42" s="151">
        <v>0.8</v>
      </c>
      <c r="N42" s="151"/>
      <c r="O42" s="151">
        <v>0.9</v>
      </c>
      <c r="P42" s="151"/>
      <c r="Q42" s="152">
        <f t="shared" ref="Q42" si="8">IFERROR(AVERAGEIF(K42:P44,"&lt;&gt;0"),"")</f>
        <v>0.81666666666666676</v>
      </c>
      <c r="R42" s="152"/>
      <c r="S42" s="152">
        <f t="shared" ref="S42" si="9">IFERROR(Q42*J42,"")</f>
        <v>0.16333333333333336</v>
      </c>
      <c r="T42" s="152"/>
      <c r="U42" s="129"/>
      <c r="V42" s="129"/>
      <c r="W42" s="130"/>
      <c r="X42" s="35"/>
    </row>
    <row r="43" spans="1:24">
      <c r="A43" s="176"/>
      <c r="B43" s="149"/>
      <c r="C43" s="129"/>
      <c r="D43" s="129"/>
      <c r="E43" s="129"/>
      <c r="F43" s="129"/>
      <c r="G43" s="129"/>
      <c r="H43" s="129"/>
      <c r="I43" s="129"/>
      <c r="J43" s="150"/>
      <c r="K43" s="151"/>
      <c r="L43" s="151"/>
      <c r="M43" s="151"/>
      <c r="N43" s="151"/>
      <c r="O43" s="151"/>
      <c r="P43" s="151"/>
      <c r="Q43" s="152"/>
      <c r="R43" s="152"/>
      <c r="S43" s="152"/>
      <c r="T43" s="152"/>
      <c r="U43" s="129"/>
      <c r="V43" s="129"/>
      <c r="W43" s="130"/>
      <c r="X43" s="35"/>
    </row>
    <row r="44" spans="1:24">
      <c r="A44" s="176"/>
      <c r="B44" s="149"/>
      <c r="C44" s="129"/>
      <c r="D44" s="129"/>
      <c r="E44" s="129"/>
      <c r="F44" s="129"/>
      <c r="G44" s="129"/>
      <c r="H44" s="129"/>
      <c r="I44" s="129"/>
      <c r="J44" s="150"/>
      <c r="K44" s="151"/>
      <c r="L44" s="151"/>
      <c r="M44" s="151"/>
      <c r="N44" s="151"/>
      <c r="O44" s="151"/>
      <c r="P44" s="151"/>
      <c r="Q44" s="152"/>
      <c r="R44" s="152"/>
      <c r="S44" s="152"/>
      <c r="T44" s="152"/>
      <c r="U44" s="129"/>
      <c r="V44" s="129"/>
      <c r="W44" s="130"/>
      <c r="X44" s="35"/>
    </row>
    <row r="45" spans="1:24">
      <c r="A45" s="176"/>
      <c r="B45" s="149">
        <v>3</v>
      </c>
      <c r="C45" s="129"/>
      <c r="D45" s="129"/>
      <c r="E45" s="129"/>
      <c r="F45" s="129"/>
      <c r="G45" s="129"/>
      <c r="H45" s="129"/>
      <c r="I45" s="129"/>
      <c r="J45" s="150"/>
      <c r="K45" s="151"/>
      <c r="L45" s="151"/>
      <c r="M45" s="151"/>
      <c r="N45" s="151"/>
      <c r="O45" s="151"/>
      <c r="P45" s="151"/>
      <c r="Q45" s="152" t="str">
        <f t="shared" ref="Q45" si="10">IFERROR(AVERAGEIF(K45:P47,"&lt;&gt;0"),"")</f>
        <v/>
      </c>
      <c r="R45" s="152"/>
      <c r="S45" s="152" t="str">
        <f t="shared" ref="S45" si="11">IFERROR(Q45*J45,"")</f>
        <v/>
      </c>
      <c r="T45" s="152"/>
      <c r="U45" s="129"/>
      <c r="V45" s="129"/>
      <c r="W45" s="130"/>
      <c r="X45" s="35"/>
    </row>
    <row r="46" spans="1:24">
      <c r="A46" s="176"/>
      <c r="B46" s="149"/>
      <c r="C46" s="129"/>
      <c r="D46" s="129"/>
      <c r="E46" s="129"/>
      <c r="F46" s="129"/>
      <c r="G46" s="129"/>
      <c r="H46" s="129"/>
      <c r="I46" s="129"/>
      <c r="J46" s="150"/>
      <c r="K46" s="151"/>
      <c r="L46" s="151"/>
      <c r="M46" s="151"/>
      <c r="N46" s="151"/>
      <c r="O46" s="151"/>
      <c r="P46" s="151"/>
      <c r="Q46" s="152"/>
      <c r="R46" s="152"/>
      <c r="S46" s="152"/>
      <c r="T46" s="152"/>
      <c r="U46" s="129"/>
      <c r="V46" s="129"/>
      <c r="W46" s="130"/>
      <c r="X46" s="35"/>
    </row>
    <row r="47" spans="1:24">
      <c r="A47" s="176"/>
      <c r="B47" s="149"/>
      <c r="C47" s="129"/>
      <c r="D47" s="129"/>
      <c r="E47" s="129"/>
      <c r="F47" s="129"/>
      <c r="G47" s="129"/>
      <c r="H47" s="129"/>
      <c r="I47" s="129"/>
      <c r="J47" s="150"/>
      <c r="K47" s="151"/>
      <c r="L47" s="151"/>
      <c r="M47" s="151"/>
      <c r="N47" s="151"/>
      <c r="O47" s="151"/>
      <c r="P47" s="151"/>
      <c r="Q47" s="152"/>
      <c r="R47" s="152"/>
      <c r="S47" s="152"/>
      <c r="T47" s="152"/>
      <c r="U47" s="129"/>
      <c r="V47" s="129"/>
      <c r="W47" s="130"/>
      <c r="X47" s="35"/>
    </row>
    <row r="48" spans="1:24">
      <c r="A48" s="176"/>
      <c r="B48" s="149">
        <v>4</v>
      </c>
      <c r="C48" s="129"/>
      <c r="D48" s="129"/>
      <c r="E48" s="129"/>
      <c r="F48" s="129"/>
      <c r="G48" s="129"/>
      <c r="H48" s="129"/>
      <c r="I48" s="129"/>
      <c r="J48" s="150"/>
      <c r="K48" s="151"/>
      <c r="L48" s="151"/>
      <c r="M48" s="151"/>
      <c r="N48" s="151"/>
      <c r="O48" s="151"/>
      <c r="P48" s="151"/>
      <c r="Q48" s="152" t="str">
        <f t="shared" ref="Q48" si="12">IFERROR(AVERAGEIF(K48:P50,"&lt;&gt;0"),"")</f>
        <v/>
      </c>
      <c r="R48" s="152"/>
      <c r="S48" s="152" t="str">
        <f t="shared" ref="S48" si="13">IFERROR(Q48*J48,"")</f>
        <v/>
      </c>
      <c r="T48" s="152"/>
      <c r="U48" s="129"/>
      <c r="V48" s="129"/>
      <c r="W48" s="130"/>
      <c r="X48" s="35"/>
    </row>
    <row r="49" spans="1:24">
      <c r="A49" s="176"/>
      <c r="B49" s="149"/>
      <c r="C49" s="129"/>
      <c r="D49" s="129"/>
      <c r="E49" s="129"/>
      <c r="F49" s="129"/>
      <c r="G49" s="129"/>
      <c r="H49" s="129"/>
      <c r="I49" s="129"/>
      <c r="J49" s="150"/>
      <c r="K49" s="151"/>
      <c r="L49" s="151"/>
      <c r="M49" s="151"/>
      <c r="N49" s="151"/>
      <c r="O49" s="151"/>
      <c r="P49" s="151"/>
      <c r="Q49" s="152"/>
      <c r="R49" s="152"/>
      <c r="S49" s="152"/>
      <c r="T49" s="152"/>
      <c r="U49" s="129"/>
      <c r="V49" s="129"/>
      <c r="W49" s="130"/>
      <c r="X49" s="35"/>
    </row>
    <row r="50" spans="1:24">
      <c r="A50" s="176"/>
      <c r="B50" s="149"/>
      <c r="C50" s="129"/>
      <c r="D50" s="129"/>
      <c r="E50" s="129"/>
      <c r="F50" s="129"/>
      <c r="G50" s="129"/>
      <c r="H50" s="129"/>
      <c r="I50" s="129"/>
      <c r="J50" s="150"/>
      <c r="K50" s="151"/>
      <c r="L50" s="151"/>
      <c r="M50" s="151"/>
      <c r="N50" s="151"/>
      <c r="O50" s="151"/>
      <c r="P50" s="151"/>
      <c r="Q50" s="152"/>
      <c r="R50" s="152"/>
      <c r="S50" s="152"/>
      <c r="T50" s="152"/>
      <c r="U50" s="129"/>
      <c r="V50" s="129"/>
      <c r="W50" s="130"/>
      <c r="X50" s="35"/>
    </row>
    <row r="51" spans="1:24">
      <c r="A51" s="176"/>
      <c r="B51" s="149">
        <v>5</v>
      </c>
      <c r="C51" s="129"/>
      <c r="D51" s="129"/>
      <c r="E51" s="129"/>
      <c r="F51" s="129"/>
      <c r="G51" s="129"/>
      <c r="H51" s="129"/>
      <c r="I51" s="129"/>
      <c r="J51" s="150"/>
      <c r="K51" s="151"/>
      <c r="L51" s="151"/>
      <c r="M51" s="151"/>
      <c r="N51" s="151"/>
      <c r="O51" s="151"/>
      <c r="P51" s="151"/>
      <c r="Q51" s="152" t="str">
        <f t="shared" ref="Q51" si="14">IFERROR(AVERAGEIF(K51:P53,"&lt;&gt;0"),"")</f>
        <v/>
      </c>
      <c r="R51" s="152"/>
      <c r="S51" s="152" t="str">
        <f t="shared" ref="S51" si="15">IFERROR(Q51*J51,"")</f>
        <v/>
      </c>
      <c r="T51" s="152"/>
      <c r="U51" s="129"/>
      <c r="V51" s="129"/>
      <c r="W51" s="130"/>
      <c r="X51" s="35"/>
    </row>
    <row r="52" spans="1:24">
      <c r="A52" s="176"/>
      <c r="B52" s="149"/>
      <c r="C52" s="129"/>
      <c r="D52" s="129"/>
      <c r="E52" s="129"/>
      <c r="F52" s="129"/>
      <c r="G52" s="129"/>
      <c r="H52" s="129"/>
      <c r="I52" s="129"/>
      <c r="J52" s="150"/>
      <c r="K52" s="151"/>
      <c r="L52" s="151"/>
      <c r="M52" s="151"/>
      <c r="N52" s="151"/>
      <c r="O52" s="151"/>
      <c r="P52" s="151"/>
      <c r="Q52" s="152"/>
      <c r="R52" s="152"/>
      <c r="S52" s="152"/>
      <c r="T52" s="152"/>
      <c r="U52" s="129"/>
      <c r="V52" s="129"/>
      <c r="W52" s="130"/>
      <c r="X52" s="35"/>
    </row>
    <row r="53" spans="1:24">
      <c r="A53" s="176"/>
      <c r="B53" s="149"/>
      <c r="C53" s="129"/>
      <c r="D53" s="129"/>
      <c r="E53" s="129"/>
      <c r="F53" s="129"/>
      <c r="G53" s="129"/>
      <c r="H53" s="129"/>
      <c r="I53" s="129"/>
      <c r="J53" s="150"/>
      <c r="K53" s="151"/>
      <c r="L53" s="151"/>
      <c r="M53" s="151"/>
      <c r="N53" s="151"/>
      <c r="O53" s="151"/>
      <c r="P53" s="151"/>
      <c r="Q53" s="152"/>
      <c r="R53" s="152"/>
      <c r="S53" s="152"/>
      <c r="T53" s="152"/>
      <c r="U53" s="129"/>
      <c r="V53" s="129"/>
      <c r="W53" s="130"/>
      <c r="X53" s="35"/>
    </row>
    <row r="54" spans="1:24">
      <c r="A54" s="176"/>
      <c r="B54" s="28"/>
      <c r="C54" s="52"/>
      <c r="D54" s="52"/>
      <c r="E54" s="52"/>
      <c r="F54" s="52"/>
      <c r="G54" s="52"/>
      <c r="H54" s="52"/>
      <c r="I54" s="52"/>
      <c r="J54" s="52"/>
      <c r="K54" s="52"/>
      <c r="L54" s="52"/>
      <c r="M54" s="52"/>
      <c r="N54" s="52"/>
      <c r="O54" s="52"/>
      <c r="P54" s="52"/>
      <c r="Q54" s="52"/>
      <c r="R54" s="52"/>
      <c r="S54" s="52"/>
      <c r="T54" s="52"/>
      <c r="U54" s="52"/>
      <c r="V54" s="52"/>
      <c r="W54" s="53"/>
      <c r="X54" s="35"/>
    </row>
    <row r="55" spans="1:24">
      <c r="A55" s="176"/>
      <c r="B55" s="51"/>
      <c r="C55" s="52"/>
      <c r="D55" s="156" t="s">
        <v>30</v>
      </c>
      <c r="E55" s="156"/>
      <c r="F55" s="156"/>
      <c r="G55" s="156"/>
      <c r="H55" s="156"/>
      <c r="I55" s="156"/>
      <c r="J55" s="157">
        <f>SUM(J17:J31,J39:J53)</f>
        <v>1</v>
      </c>
      <c r="K55" s="52"/>
      <c r="L55" s="52"/>
      <c r="M55" s="158" t="s">
        <v>95</v>
      </c>
      <c r="N55" s="158"/>
      <c r="O55" s="158"/>
      <c r="P55" s="158"/>
      <c r="Q55" s="158"/>
      <c r="R55" s="158"/>
      <c r="S55" s="152">
        <f>SUMIF(S72:S73,"&lt;&gt;0")</f>
        <v>0.82666666666666666</v>
      </c>
      <c r="T55" s="152"/>
      <c r="U55" s="52"/>
      <c r="V55" s="52"/>
      <c r="W55" s="53"/>
      <c r="X55" s="35"/>
    </row>
    <row r="56" spans="1:24">
      <c r="A56" s="176"/>
      <c r="B56" s="51"/>
      <c r="C56" s="52"/>
      <c r="D56" s="156"/>
      <c r="E56" s="156"/>
      <c r="F56" s="156"/>
      <c r="G56" s="156"/>
      <c r="H56" s="156"/>
      <c r="I56" s="156"/>
      <c r="J56" s="157"/>
      <c r="K56" s="52"/>
      <c r="L56" s="52"/>
      <c r="M56" s="158"/>
      <c r="N56" s="158"/>
      <c r="O56" s="158"/>
      <c r="P56" s="158"/>
      <c r="Q56" s="158"/>
      <c r="R56" s="158"/>
      <c r="S56" s="152"/>
      <c r="T56" s="152"/>
      <c r="U56" s="52"/>
      <c r="V56" s="52"/>
      <c r="W56" s="53"/>
      <c r="X56" s="35"/>
    </row>
    <row r="57" spans="1:24">
      <c r="A57" s="176"/>
      <c r="B57" s="51"/>
      <c r="C57" s="52"/>
      <c r="D57" s="156"/>
      <c r="E57" s="156"/>
      <c r="F57" s="156"/>
      <c r="G57" s="156"/>
      <c r="H57" s="156"/>
      <c r="I57" s="156"/>
      <c r="J57" s="157"/>
      <c r="K57" s="52"/>
      <c r="L57" s="52"/>
      <c r="M57" s="158"/>
      <c r="N57" s="158"/>
      <c r="O57" s="158"/>
      <c r="P57" s="158"/>
      <c r="Q57" s="158"/>
      <c r="R57" s="158"/>
      <c r="S57" s="152"/>
      <c r="T57" s="152"/>
      <c r="U57" s="52"/>
      <c r="V57" s="52"/>
      <c r="W57" s="53"/>
      <c r="X57" s="35"/>
    </row>
    <row r="58" spans="1:24">
      <c r="A58" s="176"/>
      <c r="B58" s="51"/>
      <c r="C58" s="52"/>
      <c r="D58" s="52"/>
      <c r="E58" s="52"/>
      <c r="F58" s="52"/>
      <c r="G58" s="52"/>
      <c r="H58" s="52"/>
      <c r="I58" s="52"/>
      <c r="J58" s="52"/>
      <c r="K58" s="52"/>
      <c r="L58" s="52"/>
      <c r="M58" s="52"/>
      <c r="N58" s="52"/>
      <c r="O58" s="52"/>
      <c r="P58" s="52"/>
      <c r="Q58" s="52"/>
      <c r="R58" s="52"/>
      <c r="S58" s="52"/>
      <c r="T58" s="52"/>
      <c r="U58" s="52"/>
      <c r="V58" s="52"/>
      <c r="W58" s="53"/>
      <c r="X58" s="35"/>
    </row>
    <row r="59" spans="1:24">
      <c r="A59" s="176"/>
      <c r="B59" s="51"/>
      <c r="C59" s="52"/>
      <c r="D59" s="52"/>
      <c r="E59" s="52"/>
      <c r="F59" s="156" t="s">
        <v>96</v>
      </c>
      <c r="G59" s="156"/>
      <c r="H59" s="156"/>
      <c r="I59" s="156"/>
      <c r="J59" s="156"/>
      <c r="K59" s="156"/>
      <c r="L59" s="156"/>
      <c r="M59" s="156"/>
      <c r="N59" s="156"/>
      <c r="O59" s="156"/>
      <c r="P59" s="156"/>
      <c r="Q59" s="156"/>
      <c r="R59" s="156"/>
      <c r="S59" s="156"/>
      <c r="T59" s="160"/>
      <c r="U59" s="160"/>
      <c r="V59" s="160"/>
      <c r="W59" s="161"/>
      <c r="X59" s="35"/>
    </row>
    <row r="60" spans="1:24">
      <c r="A60" s="176"/>
      <c r="B60" s="51"/>
      <c r="C60" s="52"/>
      <c r="D60" s="52"/>
      <c r="E60" s="52"/>
      <c r="F60" s="156"/>
      <c r="G60" s="156"/>
      <c r="H60" s="156"/>
      <c r="I60" s="156"/>
      <c r="J60" s="156"/>
      <c r="K60" s="156"/>
      <c r="L60" s="156"/>
      <c r="M60" s="156"/>
      <c r="N60" s="156"/>
      <c r="O60" s="156"/>
      <c r="P60" s="156"/>
      <c r="Q60" s="156"/>
      <c r="R60" s="156"/>
      <c r="S60" s="156"/>
      <c r="T60" s="160"/>
      <c r="U60" s="160"/>
      <c r="V60" s="160"/>
      <c r="W60" s="161"/>
      <c r="X60" s="35"/>
    </row>
    <row r="61" spans="1:24">
      <c r="A61" s="176"/>
      <c r="B61" s="51"/>
      <c r="C61" s="52"/>
      <c r="D61" s="52"/>
      <c r="E61" s="52"/>
      <c r="F61" s="156"/>
      <c r="G61" s="156"/>
      <c r="H61" s="156"/>
      <c r="I61" s="156"/>
      <c r="J61" s="156"/>
      <c r="K61" s="156"/>
      <c r="L61" s="156"/>
      <c r="M61" s="156"/>
      <c r="N61" s="156"/>
      <c r="O61" s="156"/>
      <c r="P61" s="156"/>
      <c r="Q61" s="156"/>
      <c r="R61" s="156"/>
      <c r="S61" s="156"/>
      <c r="T61" s="160"/>
      <c r="U61" s="160"/>
      <c r="V61" s="160"/>
      <c r="W61" s="161"/>
      <c r="X61" s="35"/>
    </row>
    <row r="62" spans="1:24">
      <c r="A62" s="176"/>
      <c r="B62" s="51"/>
      <c r="C62" s="52"/>
      <c r="D62" s="52"/>
      <c r="E62" s="52"/>
      <c r="F62" s="159">
        <f>IFERROR(S55*T10,"")</f>
        <v>0.41333333333333333</v>
      </c>
      <c r="G62" s="159"/>
      <c r="H62" s="159"/>
      <c r="I62" s="159"/>
      <c r="J62" s="159"/>
      <c r="K62" s="159"/>
      <c r="L62" s="159"/>
      <c r="M62" s="159"/>
      <c r="N62" s="159"/>
      <c r="O62" s="159"/>
      <c r="P62" s="159"/>
      <c r="Q62" s="159"/>
      <c r="R62" s="159"/>
      <c r="S62" s="159"/>
      <c r="T62" s="160"/>
      <c r="U62" s="160"/>
      <c r="V62" s="160"/>
      <c r="W62" s="161"/>
      <c r="X62" s="35"/>
    </row>
    <row r="63" spans="1:24">
      <c r="A63" s="176"/>
      <c r="B63" s="51"/>
      <c r="C63" s="52"/>
      <c r="D63" s="52"/>
      <c r="E63" s="52"/>
      <c r="F63" s="159"/>
      <c r="G63" s="159"/>
      <c r="H63" s="159"/>
      <c r="I63" s="159"/>
      <c r="J63" s="159"/>
      <c r="K63" s="159"/>
      <c r="L63" s="159"/>
      <c r="M63" s="159"/>
      <c r="N63" s="159"/>
      <c r="O63" s="159"/>
      <c r="P63" s="159"/>
      <c r="Q63" s="159"/>
      <c r="R63" s="159"/>
      <c r="S63" s="159"/>
      <c r="T63" s="160"/>
      <c r="U63" s="160"/>
      <c r="V63" s="160"/>
      <c r="W63" s="161"/>
      <c r="X63" s="35"/>
    </row>
    <row r="64" spans="1:24" ht="15.75" thickBot="1">
      <c r="A64" s="176"/>
      <c r="B64" s="153"/>
      <c r="C64" s="154"/>
      <c r="D64" s="154"/>
      <c r="E64" s="154"/>
      <c r="F64" s="154"/>
      <c r="G64" s="154"/>
      <c r="H64" s="154"/>
      <c r="I64" s="154"/>
      <c r="J64" s="154"/>
      <c r="K64" s="154"/>
      <c r="L64" s="154"/>
      <c r="M64" s="154"/>
      <c r="N64" s="154"/>
      <c r="O64" s="154"/>
      <c r="P64" s="154"/>
      <c r="Q64" s="154"/>
      <c r="R64" s="154"/>
      <c r="S64" s="154"/>
      <c r="T64" s="154"/>
      <c r="U64" s="154"/>
      <c r="V64" s="154"/>
      <c r="W64" s="155"/>
      <c r="X64" s="35"/>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c r="A72" s="29"/>
      <c r="B72" s="30"/>
      <c r="C72" s="30"/>
      <c r="D72" s="30"/>
      <c r="E72" s="30"/>
      <c r="F72" s="30"/>
      <c r="G72" s="30"/>
      <c r="H72" s="30"/>
      <c r="I72" s="30"/>
      <c r="J72" s="30"/>
      <c r="K72" s="30"/>
      <c r="L72" s="30"/>
      <c r="M72" s="30"/>
      <c r="N72" s="30"/>
      <c r="O72" s="30"/>
      <c r="P72" s="30"/>
      <c r="Q72" s="30"/>
      <c r="R72" s="30"/>
      <c r="S72" s="31">
        <f>SUMIF(S17:T31,"&lt;&gt;0")</f>
        <v>0.48333333333333328</v>
      </c>
      <c r="T72" s="30"/>
      <c r="U72" s="30"/>
      <c r="V72" s="30"/>
      <c r="W72" s="30"/>
      <c r="X72" s="35"/>
    </row>
    <row r="73" spans="1:24" ht="15" hidden="1" customHeight="1">
      <c r="A73" s="29"/>
      <c r="B73" s="30"/>
      <c r="C73" s="30"/>
      <c r="D73" s="30"/>
      <c r="E73" s="30"/>
      <c r="F73" s="30"/>
      <c r="G73" s="30"/>
      <c r="H73" s="30"/>
      <c r="I73" s="30"/>
      <c r="J73" s="30"/>
      <c r="K73" s="30"/>
      <c r="L73" s="30"/>
      <c r="M73" s="30"/>
      <c r="N73" s="30"/>
      <c r="O73" s="30"/>
      <c r="P73" s="30"/>
      <c r="Q73" s="30"/>
      <c r="R73" s="30"/>
      <c r="S73" s="31">
        <f>SUMIF(S39:T53,"&lt;&gt;0")</f>
        <v>0.34333333333333338</v>
      </c>
      <c r="T73" s="30"/>
      <c r="U73" s="30"/>
      <c r="V73" s="30"/>
      <c r="W73" s="30"/>
      <c r="X73" s="35"/>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6pNffcNe10/1hhWUrWnquvWGiOhXZgYeDsBLvCftt8fhgCuWX+cq1CuUBX1JO+RGuuEcRqLzeJgVP3+StlMn4Q==" saltValue="alcOGXOPAOWIlwPzGugVwA==" spinCount="100000" sheet="1" formatCells="0" formatColumns="0" formatRows="0" insertColumns="0" insertRows="0" insertHyperlinks="0" deleteColumns="0" deleteRows="0" sort="0" autoFilter="0" pivotTables="0"/>
  <mergeCells count="156">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rightToLeft="1" topLeftCell="B1" zoomScale="90" zoomScaleNormal="90" workbookViewId="0">
      <selection activeCell="B5" sqref="B5:AE6"/>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83" t="s">
        <v>34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5"/>
    </row>
    <row r="6" spans="2:31" ht="15.75" thickBot="1">
      <c r="B6" s="323"/>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5"/>
    </row>
    <row r="7" spans="2:31" ht="19.5" thickTop="1">
      <c r="B7" s="326"/>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8"/>
    </row>
    <row r="8" spans="2:31">
      <c r="B8" s="329" t="s">
        <v>35</v>
      </c>
      <c r="C8" s="242"/>
      <c r="D8" s="242"/>
      <c r="E8" s="242"/>
      <c r="F8" s="242"/>
      <c r="G8" s="242"/>
      <c r="H8" s="242"/>
      <c r="I8" s="242"/>
      <c r="J8" s="242"/>
      <c r="K8" s="242"/>
      <c r="L8" s="242"/>
      <c r="M8" s="242"/>
      <c r="N8" s="242"/>
      <c r="O8" s="242" t="s">
        <v>15</v>
      </c>
      <c r="P8" s="242"/>
      <c r="Q8" s="242"/>
      <c r="R8" s="242"/>
      <c r="S8" s="242"/>
      <c r="T8" s="242"/>
      <c r="U8" s="242"/>
      <c r="V8" s="242"/>
      <c r="W8" s="242"/>
      <c r="X8" s="242"/>
      <c r="Y8" s="242"/>
      <c r="Z8" s="242"/>
      <c r="AA8" s="242"/>
      <c r="AB8" s="243">
        <v>0.5</v>
      </c>
      <c r="AC8" s="243"/>
      <c r="AD8" s="243"/>
      <c r="AE8" s="244"/>
    </row>
    <row r="9" spans="2:31">
      <c r="B9" s="330"/>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3"/>
      <c r="AC9" s="243"/>
      <c r="AD9" s="243"/>
      <c r="AE9" s="244"/>
    </row>
    <row r="10" spans="2:31">
      <c r="B10" s="174" t="s">
        <v>6</v>
      </c>
      <c r="C10" s="165" t="s">
        <v>36</v>
      </c>
      <c r="D10" s="165"/>
      <c r="E10" s="165"/>
      <c r="F10" s="165"/>
      <c r="G10" s="165" t="s">
        <v>22</v>
      </c>
      <c r="H10" s="165" t="s">
        <v>74</v>
      </c>
      <c r="I10" s="165"/>
      <c r="J10" s="317" t="s">
        <v>37</v>
      </c>
      <c r="K10" s="317"/>
      <c r="L10" s="317"/>
      <c r="M10" s="317"/>
      <c r="N10" s="317"/>
      <c r="O10" s="317"/>
      <c r="P10" s="165" t="s">
        <v>23</v>
      </c>
      <c r="Q10" s="165"/>
      <c r="R10" s="165"/>
      <c r="S10" s="165"/>
      <c r="T10" s="165"/>
      <c r="U10" s="165"/>
      <c r="V10" s="166" t="s">
        <v>38</v>
      </c>
      <c r="W10" s="166"/>
      <c r="X10" s="166" t="s">
        <v>39</v>
      </c>
      <c r="Y10" s="166"/>
      <c r="Z10" s="166" t="s">
        <v>40</v>
      </c>
      <c r="AA10" s="166"/>
      <c r="AB10" s="166" t="s">
        <v>25</v>
      </c>
      <c r="AC10" s="166"/>
      <c r="AD10" s="166"/>
      <c r="AE10" s="206"/>
    </row>
    <row r="11" spans="2:31">
      <c r="B11" s="174"/>
      <c r="C11" s="165"/>
      <c r="D11" s="165"/>
      <c r="E11" s="165"/>
      <c r="F11" s="165"/>
      <c r="G11" s="165"/>
      <c r="H11" s="165"/>
      <c r="I11" s="165"/>
      <c r="J11" s="317"/>
      <c r="K11" s="317"/>
      <c r="L11" s="317"/>
      <c r="M11" s="317"/>
      <c r="N11" s="317"/>
      <c r="O11" s="317"/>
      <c r="P11" s="165">
        <v>1</v>
      </c>
      <c r="Q11" s="165"/>
      <c r="R11" s="165">
        <v>2</v>
      </c>
      <c r="S11" s="165"/>
      <c r="T11" s="165">
        <v>3</v>
      </c>
      <c r="U11" s="165"/>
      <c r="V11" s="166"/>
      <c r="W11" s="166"/>
      <c r="X11" s="166"/>
      <c r="Y11" s="166"/>
      <c r="Z11" s="166"/>
      <c r="AA11" s="166"/>
      <c r="AB11" s="166"/>
      <c r="AC11" s="166"/>
      <c r="AD11" s="166"/>
      <c r="AE11" s="206"/>
    </row>
    <row r="12" spans="2:31" ht="15.75" thickBot="1">
      <c r="B12" s="174"/>
      <c r="C12" s="165"/>
      <c r="D12" s="165"/>
      <c r="E12" s="165"/>
      <c r="F12" s="165"/>
      <c r="G12" s="165"/>
      <c r="H12" s="165"/>
      <c r="I12" s="165"/>
      <c r="J12" s="317"/>
      <c r="K12" s="317"/>
      <c r="L12" s="317"/>
      <c r="M12" s="317"/>
      <c r="N12" s="317"/>
      <c r="O12" s="317"/>
      <c r="P12" s="165" t="s">
        <v>24</v>
      </c>
      <c r="Q12" s="165"/>
      <c r="R12" s="165" t="s">
        <v>24</v>
      </c>
      <c r="S12" s="165"/>
      <c r="T12" s="165" t="s">
        <v>24</v>
      </c>
      <c r="U12" s="165"/>
      <c r="V12" s="166"/>
      <c r="W12" s="166"/>
      <c r="X12" s="166"/>
      <c r="Y12" s="166"/>
      <c r="Z12" s="166"/>
      <c r="AA12" s="166"/>
      <c r="AB12" s="166"/>
      <c r="AC12" s="166"/>
      <c r="AD12" s="166"/>
      <c r="AE12" s="206"/>
    </row>
    <row r="13" spans="2:31" ht="15.75">
      <c r="B13" s="314">
        <v>1</v>
      </c>
      <c r="C13" s="284" t="s">
        <v>41</v>
      </c>
      <c r="D13" s="284"/>
      <c r="E13" s="284"/>
      <c r="F13" s="284"/>
      <c r="G13" s="287">
        <v>0.2</v>
      </c>
      <c r="H13" s="290" t="s">
        <v>138</v>
      </c>
      <c r="I13" s="290"/>
      <c r="J13" s="293" t="s">
        <v>139</v>
      </c>
      <c r="K13" s="293"/>
      <c r="L13" s="293"/>
      <c r="M13" s="293"/>
      <c r="N13" s="293"/>
      <c r="O13" s="293"/>
      <c r="P13" s="294">
        <v>1</v>
      </c>
      <c r="Q13" s="294"/>
      <c r="R13" s="294">
        <v>0.8</v>
      </c>
      <c r="S13" s="294"/>
      <c r="T13" s="294">
        <v>0.8</v>
      </c>
      <c r="U13" s="294"/>
      <c r="V13" s="233">
        <f t="shared" ref="V13:V42" si="0">IFERROR(AVERAGEIF(P13:U13,"&lt;&gt;0"),"")</f>
        <v>0.8666666666666667</v>
      </c>
      <c r="W13" s="233"/>
      <c r="X13" s="233">
        <f>IFERROR(AVERAGEIF(V13:W18,"&lt;&gt;0"),"")</f>
        <v>0.84444444444444455</v>
      </c>
      <c r="Y13" s="233"/>
      <c r="Z13" s="233">
        <f>IFERROR(X13*G13,"")</f>
        <v>0.16888888888888892</v>
      </c>
      <c r="AA13" s="233"/>
      <c r="AB13" s="192"/>
      <c r="AC13" s="192"/>
      <c r="AD13" s="192"/>
      <c r="AE13" s="193"/>
    </row>
    <row r="14" spans="2:31" ht="35.25" customHeight="1">
      <c r="B14" s="315"/>
      <c r="C14" s="285"/>
      <c r="D14" s="285"/>
      <c r="E14" s="285"/>
      <c r="F14" s="285"/>
      <c r="G14" s="288"/>
      <c r="H14" s="291"/>
      <c r="I14" s="291"/>
      <c r="J14" s="236" t="s">
        <v>140</v>
      </c>
      <c r="K14" s="236"/>
      <c r="L14" s="236"/>
      <c r="M14" s="236"/>
      <c r="N14" s="236"/>
      <c r="O14" s="236"/>
      <c r="P14" s="237">
        <v>1</v>
      </c>
      <c r="Q14" s="237"/>
      <c r="R14" s="237">
        <v>0.9</v>
      </c>
      <c r="S14" s="237"/>
      <c r="T14" s="237">
        <v>0.8</v>
      </c>
      <c r="U14" s="237"/>
      <c r="V14" s="234">
        <f t="shared" si="0"/>
        <v>0.9</v>
      </c>
      <c r="W14" s="234"/>
      <c r="X14" s="234"/>
      <c r="Y14" s="234"/>
      <c r="Z14" s="234"/>
      <c r="AA14" s="234"/>
      <c r="AB14" s="194"/>
      <c r="AC14" s="194"/>
      <c r="AD14" s="194"/>
      <c r="AE14" s="195"/>
    </row>
    <row r="15" spans="2:31" ht="15.75">
      <c r="B15" s="315"/>
      <c r="C15" s="285"/>
      <c r="D15" s="285"/>
      <c r="E15" s="285"/>
      <c r="F15" s="285"/>
      <c r="G15" s="288"/>
      <c r="H15" s="291"/>
      <c r="I15" s="291"/>
      <c r="J15" s="236" t="s">
        <v>141</v>
      </c>
      <c r="K15" s="236"/>
      <c r="L15" s="236"/>
      <c r="M15" s="236"/>
      <c r="N15" s="236"/>
      <c r="O15" s="236"/>
      <c r="P15" s="237">
        <v>1</v>
      </c>
      <c r="Q15" s="237"/>
      <c r="R15" s="237">
        <v>0.9</v>
      </c>
      <c r="S15" s="237"/>
      <c r="T15" s="237">
        <v>0.8</v>
      </c>
      <c r="U15" s="237"/>
      <c r="V15" s="234">
        <f t="shared" si="0"/>
        <v>0.9</v>
      </c>
      <c r="W15" s="234"/>
      <c r="X15" s="234"/>
      <c r="Y15" s="234"/>
      <c r="Z15" s="234"/>
      <c r="AA15" s="234"/>
      <c r="AB15" s="194"/>
      <c r="AC15" s="194"/>
      <c r="AD15" s="194"/>
      <c r="AE15" s="195"/>
    </row>
    <row r="16" spans="2:31" ht="15.75">
      <c r="B16" s="315"/>
      <c r="C16" s="285"/>
      <c r="D16" s="285"/>
      <c r="E16" s="285"/>
      <c r="F16" s="285"/>
      <c r="G16" s="288"/>
      <c r="H16" s="291"/>
      <c r="I16" s="291"/>
      <c r="J16" s="236" t="s">
        <v>142</v>
      </c>
      <c r="K16" s="236"/>
      <c r="L16" s="236"/>
      <c r="M16" s="236"/>
      <c r="N16" s="236"/>
      <c r="O16" s="236"/>
      <c r="P16" s="237">
        <v>0.1</v>
      </c>
      <c r="Q16" s="237"/>
      <c r="R16" s="237">
        <v>0.9</v>
      </c>
      <c r="S16" s="237"/>
      <c r="T16" s="237">
        <v>0.8</v>
      </c>
      <c r="U16" s="237"/>
      <c r="V16" s="234">
        <f t="shared" si="0"/>
        <v>0.6</v>
      </c>
      <c r="W16" s="234"/>
      <c r="X16" s="234"/>
      <c r="Y16" s="234"/>
      <c r="Z16" s="234"/>
      <c r="AA16" s="234"/>
      <c r="AB16" s="194"/>
      <c r="AC16" s="194"/>
      <c r="AD16" s="194"/>
      <c r="AE16" s="195"/>
    </row>
    <row r="17" spans="2:31" ht="15.75">
      <c r="B17" s="315"/>
      <c r="C17" s="285"/>
      <c r="D17" s="285"/>
      <c r="E17" s="285"/>
      <c r="F17" s="285"/>
      <c r="G17" s="288"/>
      <c r="H17" s="291"/>
      <c r="I17" s="291"/>
      <c r="J17" s="236" t="s">
        <v>143</v>
      </c>
      <c r="K17" s="236"/>
      <c r="L17" s="236"/>
      <c r="M17" s="236"/>
      <c r="N17" s="236"/>
      <c r="O17" s="236"/>
      <c r="P17" s="237">
        <v>1</v>
      </c>
      <c r="Q17" s="237"/>
      <c r="R17" s="237">
        <v>0.9</v>
      </c>
      <c r="S17" s="237"/>
      <c r="T17" s="237">
        <v>0.8</v>
      </c>
      <c r="U17" s="237"/>
      <c r="V17" s="234">
        <f t="shared" si="0"/>
        <v>0.9</v>
      </c>
      <c r="W17" s="234"/>
      <c r="X17" s="234"/>
      <c r="Y17" s="234"/>
      <c r="Z17" s="234"/>
      <c r="AA17" s="234"/>
      <c r="AB17" s="194"/>
      <c r="AC17" s="194"/>
      <c r="AD17" s="194"/>
      <c r="AE17" s="195"/>
    </row>
    <row r="18" spans="2:31" ht="16.5" thickBot="1">
      <c r="B18" s="316"/>
      <c r="C18" s="286"/>
      <c r="D18" s="286"/>
      <c r="E18" s="286"/>
      <c r="F18" s="286"/>
      <c r="G18" s="289"/>
      <c r="H18" s="292"/>
      <c r="I18" s="292"/>
      <c r="J18" s="295" t="s">
        <v>144</v>
      </c>
      <c r="K18" s="295"/>
      <c r="L18" s="295"/>
      <c r="M18" s="295"/>
      <c r="N18" s="295"/>
      <c r="O18" s="295"/>
      <c r="P18" s="296">
        <v>1</v>
      </c>
      <c r="Q18" s="296"/>
      <c r="R18" s="296">
        <v>0.9</v>
      </c>
      <c r="S18" s="296"/>
      <c r="T18" s="296">
        <v>0.8</v>
      </c>
      <c r="U18" s="296"/>
      <c r="V18" s="235">
        <f t="shared" si="0"/>
        <v>0.9</v>
      </c>
      <c r="W18" s="235"/>
      <c r="X18" s="235"/>
      <c r="Y18" s="235"/>
      <c r="Z18" s="235"/>
      <c r="AA18" s="235"/>
      <c r="AB18" s="196"/>
      <c r="AC18" s="196"/>
      <c r="AD18" s="196"/>
      <c r="AE18" s="197"/>
    </row>
    <row r="19" spans="2:31" ht="15.75">
      <c r="B19" s="269">
        <v>2</v>
      </c>
      <c r="C19" s="271" t="s">
        <v>49</v>
      </c>
      <c r="D19" s="271"/>
      <c r="E19" s="271"/>
      <c r="F19" s="271"/>
      <c r="G19" s="274">
        <v>0.2</v>
      </c>
      <c r="H19" s="277" t="s">
        <v>138</v>
      </c>
      <c r="I19" s="277"/>
      <c r="J19" s="279" t="s">
        <v>145</v>
      </c>
      <c r="K19" s="279"/>
      <c r="L19" s="279"/>
      <c r="M19" s="279"/>
      <c r="N19" s="279"/>
      <c r="O19" s="279"/>
      <c r="P19" s="280">
        <v>1</v>
      </c>
      <c r="Q19" s="280"/>
      <c r="R19" s="280">
        <v>0.8</v>
      </c>
      <c r="S19" s="280"/>
      <c r="T19" s="280">
        <v>0.8</v>
      </c>
      <c r="U19" s="280"/>
      <c r="V19" s="268">
        <f t="shared" si="0"/>
        <v>0.8666666666666667</v>
      </c>
      <c r="W19" s="268"/>
      <c r="X19" s="268">
        <f>IFERROR(AVERAGEIF(V19:W24,"&lt;&gt;0"),"")</f>
        <v>0.89333333333333331</v>
      </c>
      <c r="Y19" s="268"/>
      <c r="Z19" s="268">
        <f>IFERROR(X19*G19,"")</f>
        <v>0.17866666666666667</v>
      </c>
      <c r="AA19" s="268"/>
      <c r="AB19" s="198"/>
      <c r="AC19" s="198"/>
      <c r="AD19" s="198"/>
      <c r="AE19" s="199"/>
    </row>
    <row r="20" spans="2:31" ht="15.75">
      <c r="B20" s="190"/>
      <c r="C20" s="272"/>
      <c r="D20" s="272"/>
      <c r="E20" s="272"/>
      <c r="F20" s="272"/>
      <c r="G20" s="275"/>
      <c r="H20" s="191"/>
      <c r="I20" s="191"/>
      <c r="J20" s="230" t="s">
        <v>146</v>
      </c>
      <c r="K20" s="230"/>
      <c r="L20" s="230"/>
      <c r="M20" s="230"/>
      <c r="N20" s="230"/>
      <c r="O20" s="230"/>
      <c r="P20" s="231">
        <v>1</v>
      </c>
      <c r="Q20" s="231"/>
      <c r="R20" s="231">
        <v>0.9</v>
      </c>
      <c r="S20" s="231"/>
      <c r="T20" s="231">
        <v>0.8</v>
      </c>
      <c r="U20" s="231"/>
      <c r="V20" s="229">
        <f t="shared" si="0"/>
        <v>0.9</v>
      </c>
      <c r="W20" s="229"/>
      <c r="X20" s="229"/>
      <c r="Y20" s="229"/>
      <c r="Z20" s="229"/>
      <c r="AA20" s="229"/>
      <c r="AB20" s="200"/>
      <c r="AC20" s="200"/>
      <c r="AD20" s="200"/>
      <c r="AE20" s="201"/>
    </row>
    <row r="21" spans="2:31" ht="15.75">
      <c r="B21" s="190"/>
      <c r="C21" s="272"/>
      <c r="D21" s="272"/>
      <c r="E21" s="272"/>
      <c r="F21" s="272"/>
      <c r="G21" s="275"/>
      <c r="H21" s="191"/>
      <c r="I21" s="191"/>
      <c r="J21" s="230" t="s">
        <v>147</v>
      </c>
      <c r="K21" s="230"/>
      <c r="L21" s="230"/>
      <c r="M21" s="230"/>
      <c r="N21" s="230"/>
      <c r="O21" s="230"/>
      <c r="P21" s="231">
        <v>1</v>
      </c>
      <c r="Q21" s="231"/>
      <c r="R21" s="231">
        <v>0.9</v>
      </c>
      <c r="S21" s="231"/>
      <c r="T21" s="231">
        <v>0.8</v>
      </c>
      <c r="U21" s="231"/>
      <c r="V21" s="229">
        <f t="shared" si="0"/>
        <v>0.9</v>
      </c>
      <c r="W21" s="229"/>
      <c r="X21" s="229"/>
      <c r="Y21" s="229"/>
      <c r="Z21" s="229"/>
      <c r="AA21" s="229"/>
      <c r="AB21" s="200"/>
      <c r="AC21" s="200"/>
      <c r="AD21" s="200"/>
      <c r="AE21" s="201"/>
    </row>
    <row r="22" spans="2:31" ht="15.75">
      <c r="B22" s="190"/>
      <c r="C22" s="272"/>
      <c r="D22" s="272"/>
      <c r="E22" s="272"/>
      <c r="F22" s="272"/>
      <c r="G22" s="275"/>
      <c r="H22" s="191"/>
      <c r="I22" s="191"/>
      <c r="J22" s="230" t="s">
        <v>148</v>
      </c>
      <c r="K22" s="230"/>
      <c r="L22" s="230"/>
      <c r="M22" s="230"/>
      <c r="N22" s="230"/>
      <c r="O22" s="230"/>
      <c r="P22" s="231">
        <v>1</v>
      </c>
      <c r="Q22" s="231"/>
      <c r="R22" s="231">
        <v>0.9</v>
      </c>
      <c r="S22" s="231"/>
      <c r="T22" s="231">
        <v>0.8</v>
      </c>
      <c r="U22" s="231"/>
      <c r="V22" s="229">
        <f t="shared" si="0"/>
        <v>0.9</v>
      </c>
      <c r="W22" s="229"/>
      <c r="X22" s="229"/>
      <c r="Y22" s="229"/>
      <c r="Z22" s="229"/>
      <c r="AA22" s="229"/>
      <c r="AB22" s="200"/>
      <c r="AC22" s="200"/>
      <c r="AD22" s="200"/>
      <c r="AE22" s="201"/>
    </row>
    <row r="23" spans="2:31" ht="15.75">
      <c r="B23" s="190"/>
      <c r="C23" s="272"/>
      <c r="D23" s="272"/>
      <c r="E23" s="272"/>
      <c r="F23" s="272"/>
      <c r="G23" s="275"/>
      <c r="H23" s="191"/>
      <c r="I23" s="191"/>
      <c r="J23" s="230" t="s">
        <v>149</v>
      </c>
      <c r="K23" s="230"/>
      <c r="L23" s="230"/>
      <c r="M23" s="230"/>
      <c r="N23" s="230"/>
      <c r="O23" s="230"/>
      <c r="P23" s="231">
        <v>1</v>
      </c>
      <c r="Q23" s="231"/>
      <c r="R23" s="231">
        <v>0.9</v>
      </c>
      <c r="S23" s="231"/>
      <c r="T23" s="231">
        <v>0.8</v>
      </c>
      <c r="U23" s="231"/>
      <c r="V23" s="229">
        <f t="shared" si="0"/>
        <v>0.9</v>
      </c>
      <c r="W23" s="229"/>
      <c r="X23" s="229"/>
      <c r="Y23" s="229"/>
      <c r="Z23" s="229"/>
      <c r="AA23" s="229"/>
      <c r="AB23" s="200"/>
      <c r="AC23" s="200"/>
      <c r="AD23" s="200"/>
      <c r="AE23" s="201"/>
    </row>
    <row r="24" spans="2:31" ht="16.5" thickBot="1">
      <c r="B24" s="270"/>
      <c r="C24" s="273"/>
      <c r="D24" s="273"/>
      <c r="E24" s="273"/>
      <c r="F24" s="273"/>
      <c r="G24" s="276"/>
      <c r="H24" s="278"/>
      <c r="I24" s="278"/>
      <c r="J24" s="266"/>
      <c r="K24" s="266"/>
      <c r="L24" s="266"/>
      <c r="M24" s="266"/>
      <c r="N24" s="266"/>
      <c r="O24" s="266"/>
      <c r="P24" s="267"/>
      <c r="Q24" s="267"/>
      <c r="R24" s="267"/>
      <c r="S24" s="267"/>
      <c r="T24" s="267"/>
      <c r="U24" s="267"/>
      <c r="V24" s="232" t="str">
        <f t="shared" si="0"/>
        <v/>
      </c>
      <c r="W24" s="232"/>
      <c r="X24" s="232"/>
      <c r="Y24" s="232"/>
      <c r="Z24" s="232"/>
      <c r="AA24" s="232"/>
      <c r="AB24" s="202"/>
      <c r="AC24" s="202"/>
      <c r="AD24" s="202"/>
      <c r="AE24" s="203"/>
    </row>
    <row r="25" spans="2:31" ht="15.75">
      <c r="B25" s="303">
        <v>3</v>
      </c>
      <c r="C25" s="305" t="s">
        <v>55</v>
      </c>
      <c r="D25" s="305"/>
      <c r="E25" s="305"/>
      <c r="F25" s="305"/>
      <c r="G25" s="308">
        <v>0.2</v>
      </c>
      <c r="H25" s="310" t="s">
        <v>138</v>
      </c>
      <c r="I25" s="310"/>
      <c r="J25" s="312" t="s">
        <v>150</v>
      </c>
      <c r="K25" s="312"/>
      <c r="L25" s="312"/>
      <c r="M25" s="312"/>
      <c r="N25" s="312"/>
      <c r="O25" s="312"/>
      <c r="P25" s="313">
        <v>1</v>
      </c>
      <c r="Q25" s="313"/>
      <c r="R25" s="313">
        <v>0.8</v>
      </c>
      <c r="S25" s="313"/>
      <c r="T25" s="313">
        <v>0.8</v>
      </c>
      <c r="U25" s="313"/>
      <c r="V25" s="301">
        <f t="shared" si="0"/>
        <v>0.8666666666666667</v>
      </c>
      <c r="W25" s="301"/>
      <c r="X25" s="301">
        <f>IFERROR(AVERAGEIF(V25:W30,"&lt;&gt;0"),"")</f>
        <v>0.89333333333333331</v>
      </c>
      <c r="Y25" s="301"/>
      <c r="Z25" s="301">
        <f>IFERROR(X25*G25,"")</f>
        <v>0.17866666666666667</v>
      </c>
      <c r="AA25" s="301"/>
      <c r="AB25" s="204"/>
      <c r="AC25" s="204"/>
      <c r="AD25" s="204"/>
      <c r="AE25" s="205"/>
    </row>
    <row r="26" spans="2:31" ht="15.75">
      <c r="B26" s="174"/>
      <c r="C26" s="306"/>
      <c r="D26" s="306"/>
      <c r="E26" s="306"/>
      <c r="F26" s="306"/>
      <c r="G26" s="157"/>
      <c r="H26" s="165"/>
      <c r="I26" s="165"/>
      <c r="J26" s="297" t="s">
        <v>151</v>
      </c>
      <c r="K26" s="297"/>
      <c r="L26" s="297"/>
      <c r="M26" s="297"/>
      <c r="N26" s="297"/>
      <c r="O26" s="297"/>
      <c r="P26" s="298">
        <v>1</v>
      </c>
      <c r="Q26" s="298"/>
      <c r="R26" s="298">
        <v>0.9</v>
      </c>
      <c r="S26" s="298"/>
      <c r="T26" s="298">
        <v>0.8</v>
      </c>
      <c r="U26" s="298"/>
      <c r="V26" s="152">
        <f t="shared" si="0"/>
        <v>0.9</v>
      </c>
      <c r="W26" s="152"/>
      <c r="X26" s="152"/>
      <c r="Y26" s="152"/>
      <c r="Z26" s="152"/>
      <c r="AA26" s="152"/>
      <c r="AB26" s="166"/>
      <c r="AC26" s="166"/>
      <c r="AD26" s="166"/>
      <c r="AE26" s="206"/>
    </row>
    <row r="27" spans="2:31" ht="15.75">
      <c r="B27" s="174"/>
      <c r="C27" s="306"/>
      <c r="D27" s="306"/>
      <c r="E27" s="306"/>
      <c r="F27" s="306"/>
      <c r="G27" s="157"/>
      <c r="H27" s="165"/>
      <c r="I27" s="165"/>
      <c r="J27" s="297" t="s">
        <v>152</v>
      </c>
      <c r="K27" s="297"/>
      <c r="L27" s="297"/>
      <c r="M27" s="297"/>
      <c r="N27" s="297"/>
      <c r="O27" s="297"/>
      <c r="P27" s="298">
        <v>1</v>
      </c>
      <c r="Q27" s="298"/>
      <c r="R27" s="298">
        <v>0.9</v>
      </c>
      <c r="S27" s="298"/>
      <c r="T27" s="298">
        <v>0.8</v>
      </c>
      <c r="U27" s="298"/>
      <c r="V27" s="152">
        <f t="shared" si="0"/>
        <v>0.9</v>
      </c>
      <c r="W27" s="152"/>
      <c r="X27" s="152"/>
      <c r="Y27" s="152"/>
      <c r="Z27" s="152"/>
      <c r="AA27" s="152"/>
      <c r="AB27" s="166"/>
      <c r="AC27" s="166"/>
      <c r="AD27" s="166"/>
      <c r="AE27" s="206"/>
    </row>
    <row r="28" spans="2:31" ht="15.75">
      <c r="B28" s="174"/>
      <c r="C28" s="306"/>
      <c r="D28" s="306"/>
      <c r="E28" s="306"/>
      <c r="F28" s="306"/>
      <c r="G28" s="157"/>
      <c r="H28" s="165"/>
      <c r="I28" s="165"/>
      <c r="J28" s="297" t="s">
        <v>153</v>
      </c>
      <c r="K28" s="297"/>
      <c r="L28" s="297"/>
      <c r="M28" s="297"/>
      <c r="N28" s="297"/>
      <c r="O28" s="297"/>
      <c r="P28" s="298">
        <v>1</v>
      </c>
      <c r="Q28" s="298"/>
      <c r="R28" s="298">
        <v>0.9</v>
      </c>
      <c r="S28" s="298"/>
      <c r="T28" s="298">
        <v>0.8</v>
      </c>
      <c r="U28" s="298"/>
      <c r="V28" s="152">
        <f t="shared" si="0"/>
        <v>0.9</v>
      </c>
      <c r="W28" s="152"/>
      <c r="X28" s="152"/>
      <c r="Y28" s="152"/>
      <c r="Z28" s="152"/>
      <c r="AA28" s="152"/>
      <c r="AB28" s="166"/>
      <c r="AC28" s="166"/>
      <c r="AD28" s="166"/>
      <c r="AE28" s="206"/>
    </row>
    <row r="29" spans="2:31" ht="15.75">
      <c r="B29" s="174"/>
      <c r="C29" s="306"/>
      <c r="D29" s="306"/>
      <c r="E29" s="306"/>
      <c r="F29" s="306"/>
      <c r="G29" s="157"/>
      <c r="H29" s="165"/>
      <c r="I29" s="165"/>
      <c r="J29" s="297" t="s">
        <v>154</v>
      </c>
      <c r="K29" s="297"/>
      <c r="L29" s="297"/>
      <c r="M29" s="297"/>
      <c r="N29" s="297"/>
      <c r="O29" s="297"/>
      <c r="P29" s="298">
        <v>1</v>
      </c>
      <c r="Q29" s="298"/>
      <c r="R29" s="298">
        <v>0.9</v>
      </c>
      <c r="S29" s="298"/>
      <c r="T29" s="298">
        <v>0.8</v>
      </c>
      <c r="U29" s="298"/>
      <c r="V29" s="152">
        <f t="shared" si="0"/>
        <v>0.9</v>
      </c>
      <c r="W29" s="152"/>
      <c r="X29" s="152"/>
      <c r="Y29" s="152"/>
      <c r="Z29" s="152"/>
      <c r="AA29" s="152"/>
      <c r="AB29" s="166"/>
      <c r="AC29" s="166"/>
      <c r="AD29" s="166"/>
      <c r="AE29" s="206"/>
    </row>
    <row r="30" spans="2:31" ht="16.5" thickBot="1">
      <c r="B30" s="304"/>
      <c r="C30" s="307"/>
      <c r="D30" s="307"/>
      <c r="E30" s="307"/>
      <c r="F30" s="307"/>
      <c r="G30" s="309"/>
      <c r="H30" s="311"/>
      <c r="I30" s="311"/>
      <c r="J30" s="299"/>
      <c r="K30" s="299"/>
      <c r="L30" s="299"/>
      <c r="M30" s="299"/>
      <c r="N30" s="299"/>
      <c r="O30" s="299"/>
      <c r="P30" s="300"/>
      <c r="Q30" s="300"/>
      <c r="R30" s="300"/>
      <c r="S30" s="300"/>
      <c r="T30" s="300"/>
      <c r="U30" s="300"/>
      <c r="V30" s="302" t="str">
        <f t="shared" si="0"/>
        <v/>
      </c>
      <c r="W30" s="302"/>
      <c r="X30" s="302"/>
      <c r="Y30" s="302"/>
      <c r="Z30" s="302"/>
      <c r="AA30" s="302"/>
      <c r="AB30" s="207"/>
      <c r="AC30" s="207"/>
      <c r="AD30" s="207"/>
      <c r="AE30" s="208"/>
    </row>
    <row r="31" spans="2:31" ht="15.75">
      <c r="B31" s="281">
        <v>4</v>
      </c>
      <c r="C31" s="284" t="s">
        <v>61</v>
      </c>
      <c r="D31" s="284"/>
      <c r="E31" s="284"/>
      <c r="F31" s="284"/>
      <c r="G31" s="287">
        <v>0.2</v>
      </c>
      <c r="H31" s="290" t="s">
        <v>138</v>
      </c>
      <c r="I31" s="290"/>
      <c r="J31" s="293" t="s">
        <v>155</v>
      </c>
      <c r="K31" s="293"/>
      <c r="L31" s="293"/>
      <c r="M31" s="293"/>
      <c r="N31" s="293"/>
      <c r="O31" s="293"/>
      <c r="P31" s="294">
        <v>0.4</v>
      </c>
      <c r="Q31" s="294"/>
      <c r="R31" s="294">
        <v>0.5</v>
      </c>
      <c r="S31" s="294"/>
      <c r="T31" s="294">
        <v>0.8</v>
      </c>
      <c r="U31" s="294"/>
      <c r="V31" s="233">
        <f t="shared" si="0"/>
        <v>0.56666666666666676</v>
      </c>
      <c r="W31" s="233"/>
      <c r="X31" s="233">
        <f>IFERROR(AVERAGEIF(V31:W36,"&lt;&gt;0"),"")</f>
        <v>0.46000000000000008</v>
      </c>
      <c r="Y31" s="233"/>
      <c r="Z31" s="233">
        <f>IFERROR(X31*G31,"")</f>
        <v>9.2000000000000026E-2</v>
      </c>
      <c r="AA31" s="233"/>
      <c r="AB31" s="192"/>
      <c r="AC31" s="192"/>
      <c r="AD31" s="192"/>
      <c r="AE31" s="209"/>
    </row>
    <row r="32" spans="2:31" ht="15.75">
      <c r="B32" s="282"/>
      <c r="C32" s="285"/>
      <c r="D32" s="285"/>
      <c r="E32" s="285"/>
      <c r="F32" s="285"/>
      <c r="G32" s="288"/>
      <c r="H32" s="291"/>
      <c r="I32" s="291"/>
      <c r="J32" s="236" t="s">
        <v>156</v>
      </c>
      <c r="K32" s="236"/>
      <c r="L32" s="236"/>
      <c r="M32" s="236"/>
      <c r="N32" s="236"/>
      <c r="O32" s="236"/>
      <c r="P32" s="237">
        <v>0.4</v>
      </c>
      <c r="Q32" s="237"/>
      <c r="R32" s="237">
        <v>0.4</v>
      </c>
      <c r="S32" s="237"/>
      <c r="T32" s="237">
        <v>0.5</v>
      </c>
      <c r="U32" s="237"/>
      <c r="V32" s="234">
        <f t="shared" si="0"/>
        <v>0.43333333333333335</v>
      </c>
      <c r="W32" s="234"/>
      <c r="X32" s="234"/>
      <c r="Y32" s="234"/>
      <c r="Z32" s="234"/>
      <c r="AA32" s="234"/>
      <c r="AB32" s="194"/>
      <c r="AC32" s="194"/>
      <c r="AD32" s="194"/>
      <c r="AE32" s="210"/>
    </row>
    <row r="33" spans="2:31" ht="15.75">
      <c r="B33" s="282"/>
      <c r="C33" s="285"/>
      <c r="D33" s="285"/>
      <c r="E33" s="285"/>
      <c r="F33" s="285"/>
      <c r="G33" s="288"/>
      <c r="H33" s="291"/>
      <c r="I33" s="291"/>
      <c r="J33" s="236" t="s">
        <v>157</v>
      </c>
      <c r="K33" s="236"/>
      <c r="L33" s="236"/>
      <c r="M33" s="236"/>
      <c r="N33" s="236"/>
      <c r="O33" s="236"/>
      <c r="P33" s="237">
        <v>0.2</v>
      </c>
      <c r="Q33" s="237"/>
      <c r="R33" s="237">
        <v>0.3</v>
      </c>
      <c r="S33" s="237"/>
      <c r="T33" s="237">
        <v>0.8</v>
      </c>
      <c r="U33" s="237"/>
      <c r="V33" s="234">
        <f t="shared" si="0"/>
        <v>0.43333333333333335</v>
      </c>
      <c r="W33" s="234"/>
      <c r="X33" s="234"/>
      <c r="Y33" s="234"/>
      <c r="Z33" s="234"/>
      <c r="AA33" s="234"/>
      <c r="AB33" s="194"/>
      <c r="AC33" s="194"/>
      <c r="AD33" s="194"/>
      <c r="AE33" s="210"/>
    </row>
    <row r="34" spans="2:31" ht="15.75">
      <c r="B34" s="282"/>
      <c r="C34" s="285"/>
      <c r="D34" s="285"/>
      <c r="E34" s="285"/>
      <c r="F34" s="285"/>
      <c r="G34" s="288"/>
      <c r="H34" s="291"/>
      <c r="I34" s="291"/>
      <c r="J34" s="236" t="s">
        <v>158</v>
      </c>
      <c r="K34" s="236"/>
      <c r="L34" s="236"/>
      <c r="M34" s="236"/>
      <c r="N34" s="236"/>
      <c r="O34" s="236"/>
      <c r="P34" s="237">
        <v>0.1</v>
      </c>
      <c r="Q34" s="237"/>
      <c r="R34" s="237">
        <v>0.3</v>
      </c>
      <c r="S34" s="237"/>
      <c r="T34" s="237">
        <v>0.8</v>
      </c>
      <c r="U34" s="237"/>
      <c r="V34" s="234">
        <f t="shared" si="0"/>
        <v>0.40000000000000008</v>
      </c>
      <c r="W34" s="234"/>
      <c r="X34" s="234"/>
      <c r="Y34" s="234"/>
      <c r="Z34" s="234"/>
      <c r="AA34" s="234"/>
      <c r="AB34" s="194"/>
      <c r="AC34" s="194"/>
      <c r="AD34" s="194"/>
      <c r="AE34" s="210"/>
    </row>
    <row r="35" spans="2:31" ht="15.75">
      <c r="B35" s="282"/>
      <c r="C35" s="285"/>
      <c r="D35" s="285"/>
      <c r="E35" s="285"/>
      <c r="F35" s="285"/>
      <c r="G35" s="288"/>
      <c r="H35" s="291"/>
      <c r="I35" s="291"/>
      <c r="J35" s="236" t="s">
        <v>159</v>
      </c>
      <c r="K35" s="236"/>
      <c r="L35" s="236"/>
      <c r="M35" s="236"/>
      <c r="N35" s="236"/>
      <c r="O35" s="236"/>
      <c r="P35" s="237">
        <v>0.3</v>
      </c>
      <c r="Q35" s="237"/>
      <c r="R35" s="237">
        <v>0.3</v>
      </c>
      <c r="S35" s="237"/>
      <c r="T35" s="237">
        <v>0.8</v>
      </c>
      <c r="U35" s="237"/>
      <c r="V35" s="234">
        <f t="shared" si="0"/>
        <v>0.46666666666666662</v>
      </c>
      <c r="W35" s="234"/>
      <c r="X35" s="234"/>
      <c r="Y35" s="234"/>
      <c r="Z35" s="234"/>
      <c r="AA35" s="234"/>
      <c r="AB35" s="194"/>
      <c r="AC35" s="194"/>
      <c r="AD35" s="194"/>
      <c r="AE35" s="210"/>
    </row>
    <row r="36" spans="2:31" ht="16.5" thickBot="1">
      <c r="B36" s="283"/>
      <c r="C36" s="286"/>
      <c r="D36" s="286"/>
      <c r="E36" s="286"/>
      <c r="F36" s="286"/>
      <c r="G36" s="289"/>
      <c r="H36" s="292"/>
      <c r="I36" s="292"/>
      <c r="J36" s="295"/>
      <c r="K36" s="295"/>
      <c r="L36" s="295"/>
      <c r="M36" s="295"/>
      <c r="N36" s="295"/>
      <c r="O36" s="295"/>
      <c r="P36" s="296"/>
      <c r="Q36" s="296"/>
      <c r="R36" s="296"/>
      <c r="S36" s="296"/>
      <c r="T36" s="296"/>
      <c r="U36" s="296"/>
      <c r="V36" s="235" t="str">
        <f t="shared" si="0"/>
        <v/>
      </c>
      <c r="W36" s="235"/>
      <c r="X36" s="235"/>
      <c r="Y36" s="235"/>
      <c r="Z36" s="235"/>
      <c r="AA36" s="235"/>
      <c r="AB36" s="196"/>
      <c r="AC36" s="196"/>
      <c r="AD36" s="196"/>
      <c r="AE36" s="211"/>
    </row>
    <row r="37" spans="2:31" ht="15.75">
      <c r="B37" s="269">
        <v>5</v>
      </c>
      <c r="C37" s="271" t="s">
        <v>68</v>
      </c>
      <c r="D37" s="271"/>
      <c r="E37" s="271"/>
      <c r="F37" s="271"/>
      <c r="G37" s="274">
        <v>0.2</v>
      </c>
      <c r="H37" s="277" t="s">
        <v>138</v>
      </c>
      <c r="I37" s="277"/>
      <c r="J37" s="279" t="s">
        <v>160</v>
      </c>
      <c r="K37" s="279"/>
      <c r="L37" s="279"/>
      <c r="M37" s="279"/>
      <c r="N37" s="279"/>
      <c r="O37" s="279"/>
      <c r="P37" s="280">
        <v>1</v>
      </c>
      <c r="Q37" s="280"/>
      <c r="R37" s="280">
        <v>0.5</v>
      </c>
      <c r="S37" s="280"/>
      <c r="T37" s="280">
        <v>0.8</v>
      </c>
      <c r="U37" s="280"/>
      <c r="V37" s="268">
        <f t="shared" si="0"/>
        <v>0.76666666666666661</v>
      </c>
      <c r="W37" s="268"/>
      <c r="X37" s="268">
        <f>IFERROR(AVERAGEIF(V37:W42,"&lt;&gt;0"),"")</f>
        <v>0.77333333333333321</v>
      </c>
      <c r="Y37" s="268"/>
      <c r="Z37" s="268">
        <f>IFERROR(X37*G37,"")</f>
        <v>0.15466666666666665</v>
      </c>
      <c r="AA37" s="268"/>
      <c r="AB37" s="198"/>
      <c r="AC37" s="198"/>
      <c r="AD37" s="198"/>
      <c r="AE37" s="199"/>
    </row>
    <row r="38" spans="2:31" ht="15.75">
      <c r="B38" s="190"/>
      <c r="C38" s="272"/>
      <c r="D38" s="272"/>
      <c r="E38" s="272"/>
      <c r="F38" s="272"/>
      <c r="G38" s="275"/>
      <c r="H38" s="191"/>
      <c r="I38" s="191"/>
      <c r="J38" s="230" t="s">
        <v>161</v>
      </c>
      <c r="K38" s="230"/>
      <c r="L38" s="230"/>
      <c r="M38" s="230"/>
      <c r="N38" s="230"/>
      <c r="O38" s="230"/>
      <c r="P38" s="231">
        <v>1</v>
      </c>
      <c r="Q38" s="231"/>
      <c r="R38" s="231">
        <v>0.9</v>
      </c>
      <c r="S38" s="231"/>
      <c r="T38" s="231">
        <v>0.5</v>
      </c>
      <c r="U38" s="231"/>
      <c r="V38" s="229">
        <f t="shared" si="0"/>
        <v>0.79999999999999993</v>
      </c>
      <c r="W38" s="229"/>
      <c r="X38" s="229"/>
      <c r="Y38" s="229"/>
      <c r="Z38" s="229"/>
      <c r="AA38" s="229"/>
      <c r="AB38" s="200"/>
      <c r="AC38" s="200"/>
      <c r="AD38" s="200"/>
      <c r="AE38" s="201"/>
    </row>
    <row r="39" spans="2:31" ht="15.75">
      <c r="B39" s="190"/>
      <c r="C39" s="272"/>
      <c r="D39" s="272"/>
      <c r="E39" s="272"/>
      <c r="F39" s="272"/>
      <c r="G39" s="275"/>
      <c r="H39" s="191"/>
      <c r="I39" s="191"/>
      <c r="J39" s="230" t="s">
        <v>162</v>
      </c>
      <c r="K39" s="230"/>
      <c r="L39" s="230"/>
      <c r="M39" s="230"/>
      <c r="N39" s="230"/>
      <c r="O39" s="230"/>
      <c r="P39" s="231">
        <v>1</v>
      </c>
      <c r="Q39" s="231"/>
      <c r="R39" s="231">
        <v>0.9</v>
      </c>
      <c r="S39" s="231"/>
      <c r="T39" s="231">
        <v>0.8</v>
      </c>
      <c r="U39" s="231"/>
      <c r="V39" s="229">
        <f t="shared" si="0"/>
        <v>0.9</v>
      </c>
      <c r="W39" s="229"/>
      <c r="X39" s="229"/>
      <c r="Y39" s="229"/>
      <c r="Z39" s="229"/>
      <c r="AA39" s="229"/>
      <c r="AB39" s="200"/>
      <c r="AC39" s="200"/>
      <c r="AD39" s="200"/>
      <c r="AE39" s="201"/>
    </row>
    <row r="40" spans="2:31" ht="15.75">
      <c r="B40" s="190"/>
      <c r="C40" s="272"/>
      <c r="D40" s="272"/>
      <c r="E40" s="272"/>
      <c r="F40" s="272"/>
      <c r="G40" s="275"/>
      <c r="H40" s="191"/>
      <c r="I40" s="191"/>
      <c r="J40" s="230" t="s">
        <v>163</v>
      </c>
      <c r="K40" s="230"/>
      <c r="L40" s="230"/>
      <c r="M40" s="230"/>
      <c r="N40" s="230"/>
      <c r="O40" s="230"/>
      <c r="P40" s="231">
        <v>0.6</v>
      </c>
      <c r="Q40" s="231"/>
      <c r="R40" s="231">
        <v>0.5</v>
      </c>
      <c r="S40" s="231"/>
      <c r="T40" s="231">
        <v>0.8</v>
      </c>
      <c r="U40" s="231"/>
      <c r="V40" s="229">
        <f t="shared" si="0"/>
        <v>0.63333333333333341</v>
      </c>
      <c r="W40" s="229"/>
      <c r="X40" s="229"/>
      <c r="Y40" s="229"/>
      <c r="Z40" s="229"/>
      <c r="AA40" s="229"/>
      <c r="AB40" s="200"/>
      <c r="AC40" s="200"/>
      <c r="AD40" s="200"/>
      <c r="AE40" s="201"/>
    </row>
    <row r="41" spans="2:31" ht="15.75">
      <c r="B41" s="190"/>
      <c r="C41" s="272"/>
      <c r="D41" s="272"/>
      <c r="E41" s="272"/>
      <c r="F41" s="272"/>
      <c r="G41" s="275"/>
      <c r="H41" s="191"/>
      <c r="I41" s="191"/>
      <c r="J41" s="230" t="s">
        <v>164</v>
      </c>
      <c r="K41" s="230"/>
      <c r="L41" s="230"/>
      <c r="M41" s="230"/>
      <c r="N41" s="230"/>
      <c r="O41" s="230"/>
      <c r="P41" s="231">
        <v>0.6</v>
      </c>
      <c r="Q41" s="231"/>
      <c r="R41" s="231">
        <v>0.9</v>
      </c>
      <c r="S41" s="231"/>
      <c r="T41" s="231">
        <v>0.8</v>
      </c>
      <c r="U41" s="231"/>
      <c r="V41" s="229">
        <f t="shared" si="0"/>
        <v>0.76666666666666661</v>
      </c>
      <c r="W41" s="229"/>
      <c r="X41" s="229"/>
      <c r="Y41" s="229"/>
      <c r="Z41" s="229"/>
      <c r="AA41" s="229"/>
      <c r="AB41" s="200"/>
      <c r="AC41" s="200"/>
      <c r="AD41" s="200"/>
      <c r="AE41" s="201"/>
    </row>
    <row r="42" spans="2:31" ht="16.5" thickBot="1">
      <c r="B42" s="270"/>
      <c r="C42" s="273"/>
      <c r="D42" s="273"/>
      <c r="E42" s="273"/>
      <c r="F42" s="273"/>
      <c r="G42" s="276"/>
      <c r="H42" s="278"/>
      <c r="I42" s="278"/>
      <c r="J42" s="266"/>
      <c r="K42" s="266"/>
      <c r="L42" s="266"/>
      <c r="M42" s="266"/>
      <c r="N42" s="266"/>
      <c r="O42" s="266"/>
      <c r="P42" s="267"/>
      <c r="Q42" s="267"/>
      <c r="R42" s="267"/>
      <c r="S42" s="267"/>
      <c r="T42" s="267"/>
      <c r="U42" s="267"/>
      <c r="V42" s="232" t="str">
        <f t="shared" si="0"/>
        <v/>
      </c>
      <c r="W42" s="232"/>
      <c r="X42" s="232"/>
      <c r="Y42" s="232"/>
      <c r="Z42" s="232"/>
      <c r="AA42" s="232"/>
      <c r="AB42" s="202"/>
      <c r="AC42" s="202"/>
      <c r="AD42" s="202"/>
      <c r="AE42" s="203"/>
    </row>
    <row r="43" spans="2:31" ht="15.75" customHeight="1" thickBot="1">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9"/>
    </row>
    <row r="44" spans="2:31">
      <c r="B44" s="167"/>
      <c r="C44" s="245" t="s">
        <v>30</v>
      </c>
      <c r="D44" s="246"/>
      <c r="E44" s="246"/>
      <c r="F44" s="246"/>
      <c r="G44" s="246"/>
      <c r="H44" s="246"/>
      <c r="I44" s="246"/>
      <c r="J44" s="251">
        <f>SUM(G13:G42)</f>
        <v>1</v>
      </c>
      <c r="K44" s="254"/>
      <c r="L44" s="254"/>
      <c r="M44" s="257" t="s">
        <v>98</v>
      </c>
      <c r="N44" s="257"/>
      <c r="O44" s="257"/>
      <c r="P44" s="257"/>
      <c r="Q44" s="257"/>
      <c r="R44" s="257"/>
      <c r="S44" s="260">
        <f>SUMIF(Z13:AA42,"&lt;&gt;0")</f>
        <v>0.77288888888888885</v>
      </c>
      <c r="T44" s="261"/>
      <c r="U44" s="227"/>
      <c r="V44" s="227"/>
      <c r="W44" s="227"/>
      <c r="X44" s="227"/>
      <c r="Y44" s="227"/>
      <c r="Z44" s="227"/>
      <c r="AA44" s="227"/>
      <c r="AB44" s="227"/>
      <c r="AC44" s="227"/>
      <c r="AD44" s="227"/>
      <c r="AE44" s="228"/>
    </row>
    <row r="45" spans="2:31">
      <c r="B45" s="167"/>
      <c r="C45" s="247"/>
      <c r="D45" s="248"/>
      <c r="E45" s="248"/>
      <c r="F45" s="248"/>
      <c r="G45" s="248"/>
      <c r="H45" s="248"/>
      <c r="I45" s="248"/>
      <c r="J45" s="252"/>
      <c r="K45" s="255"/>
      <c r="L45" s="255"/>
      <c r="M45" s="258"/>
      <c r="N45" s="258"/>
      <c r="O45" s="258"/>
      <c r="P45" s="258"/>
      <c r="Q45" s="258"/>
      <c r="R45" s="258"/>
      <c r="S45" s="262"/>
      <c r="T45" s="263"/>
      <c r="U45" s="227"/>
      <c r="V45" s="227"/>
      <c r="W45" s="227"/>
      <c r="X45" s="227"/>
      <c r="Y45" s="227"/>
      <c r="Z45" s="227"/>
      <c r="AA45" s="227"/>
      <c r="AB45" s="227"/>
      <c r="AC45" s="227"/>
      <c r="AD45" s="227"/>
      <c r="AE45" s="228"/>
    </row>
    <row r="46" spans="2:31" ht="15.75" thickBot="1">
      <c r="B46" s="167"/>
      <c r="C46" s="249"/>
      <c r="D46" s="250"/>
      <c r="E46" s="250"/>
      <c r="F46" s="250"/>
      <c r="G46" s="250"/>
      <c r="H46" s="250"/>
      <c r="I46" s="250"/>
      <c r="J46" s="253"/>
      <c r="K46" s="256"/>
      <c r="L46" s="256"/>
      <c r="M46" s="259"/>
      <c r="N46" s="259"/>
      <c r="O46" s="259"/>
      <c r="P46" s="259"/>
      <c r="Q46" s="259"/>
      <c r="R46" s="259"/>
      <c r="S46" s="264"/>
      <c r="T46" s="265"/>
      <c r="U46" s="227"/>
      <c r="V46" s="227"/>
      <c r="W46" s="227"/>
      <c r="X46" s="227"/>
      <c r="Y46" s="227"/>
      <c r="Z46" s="227"/>
      <c r="AA46" s="227"/>
      <c r="AB46" s="227"/>
      <c r="AC46" s="227"/>
      <c r="AD46" s="227"/>
      <c r="AE46" s="228"/>
    </row>
    <row r="47" spans="2:31" ht="15.75" customHeight="1">
      <c r="B47" s="167"/>
      <c r="C47" s="212"/>
      <c r="D47" s="213"/>
      <c r="E47" s="213"/>
      <c r="F47" s="318" t="s">
        <v>96</v>
      </c>
      <c r="G47" s="318"/>
      <c r="H47" s="318"/>
      <c r="I47" s="318"/>
      <c r="J47" s="318"/>
      <c r="K47" s="318"/>
      <c r="L47" s="318"/>
      <c r="M47" s="318"/>
      <c r="N47" s="318"/>
      <c r="O47" s="318"/>
      <c r="P47" s="213"/>
      <c r="Q47" s="213"/>
      <c r="R47" s="213"/>
      <c r="S47" s="213"/>
      <c r="T47" s="222"/>
      <c r="U47" s="227"/>
      <c r="V47" s="227"/>
      <c r="W47" s="227"/>
      <c r="X47" s="227"/>
      <c r="Y47" s="227"/>
      <c r="Z47" s="227"/>
      <c r="AA47" s="227"/>
      <c r="AB47" s="227"/>
      <c r="AC47" s="227"/>
      <c r="AD47" s="227"/>
      <c r="AE47" s="228"/>
    </row>
    <row r="48" spans="2:31" ht="15" customHeight="1">
      <c r="B48" s="167"/>
      <c r="C48" s="214"/>
      <c r="D48" s="215"/>
      <c r="E48" s="215"/>
      <c r="F48" s="319"/>
      <c r="G48" s="319"/>
      <c r="H48" s="319"/>
      <c r="I48" s="319"/>
      <c r="J48" s="319"/>
      <c r="K48" s="319"/>
      <c r="L48" s="319"/>
      <c r="M48" s="319"/>
      <c r="N48" s="319"/>
      <c r="O48" s="319"/>
      <c r="P48" s="215"/>
      <c r="Q48" s="215"/>
      <c r="R48" s="215"/>
      <c r="S48" s="215"/>
      <c r="T48" s="223"/>
      <c r="U48" s="227"/>
      <c r="V48" s="227"/>
      <c r="W48" s="227"/>
      <c r="X48" s="227"/>
      <c r="Y48" s="227"/>
      <c r="Z48" s="227"/>
      <c r="AA48" s="227"/>
      <c r="AB48" s="227"/>
      <c r="AC48" s="227"/>
      <c r="AD48" s="227"/>
      <c r="AE48" s="228"/>
    </row>
    <row r="49" spans="2:31" ht="15.75" customHeight="1" thickBot="1">
      <c r="B49" s="167"/>
      <c r="C49" s="216"/>
      <c r="D49" s="217"/>
      <c r="E49" s="217"/>
      <c r="F49" s="320"/>
      <c r="G49" s="320"/>
      <c r="H49" s="320"/>
      <c r="I49" s="320"/>
      <c r="J49" s="320"/>
      <c r="K49" s="320"/>
      <c r="L49" s="320"/>
      <c r="M49" s="320"/>
      <c r="N49" s="320"/>
      <c r="O49" s="320"/>
      <c r="P49" s="217"/>
      <c r="Q49" s="217"/>
      <c r="R49" s="217"/>
      <c r="S49" s="217"/>
      <c r="T49" s="224"/>
      <c r="U49" s="227"/>
      <c r="V49" s="227"/>
      <c r="W49" s="227"/>
      <c r="X49" s="227"/>
      <c r="Y49" s="227"/>
      <c r="Z49" s="227"/>
      <c r="AA49" s="227"/>
      <c r="AB49" s="227"/>
      <c r="AC49" s="227"/>
      <c r="AD49" s="227"/>
      <c r="AE49" s="228"/>
    </row>
    <row r="50" spans="2:31">
      <c r="B50" s="167"/>
      <c r="C50" s="218"/>
      <c r="D50" s="219"/>
      <c r="E50" s="219"/>
      <c r="F50" s="321">
        <f>IFERROR(S44*AB8,"")</f>
        <v>0.38644444444444442</v>
      </c>
      <c r="G50" s="321"/>
      <c r="H50" s="321"/>
      <c r="I50" s="321"/>
      <c r="J50" s="321"/>
      <c r="K50" s="321"/>
      <c r="L50" s="321"/>
      <c r="M50" s="321"/>
      <c r="N50" s="321"/>
      <c r="O50" s="321"/>
      <c r="P50" s="219"/>
      <c r="Q50" s="219"/>
      <c r="R50" s="219"/>
      <c r="S50" s="219"/>
      <c r="T50" s="225"/>
      <c r="U50" s="227"/>
      <c r="V50" s="227"/>
      <c r="W50" s="227"/>
      <c r="X50" s="227"/>
      <c r="Y50" s="227"/>
      <c r="Z50" s="227"/>
      <c r="AA50" s="227"/>
      <c r="AB50" s="227"/>
      <c r="AC50" s="227"/>
      <c r="AD50" s="227"/>
      <c r="AE50" s="228"/>
    </row>
    <row r="51" spans="2:31" ht="15.75" thickBot="1">
      <c r="B51" s="167"/>
      <c r="C51" s="220"/>
      <c r="D51" s="221"/>
      <c r="E51" s="221"/>
      <c r="F51" s="322"/>
      <c r="G51" s="322"/>
      <c r="H51" s="322"/>
      <c r="I51" s="322"/>
      <c r="J51" s="322"/>
      <c r="K51" s="322"/>
      <c r="L51" s="322"/>
      <c r="M51" s="322"/>
      <c r="N51" s="322"/>
      <c r="O51" s="322"/>
      <c r="P51" s="221"/>
      <c r="Q51" s="221"/>
      <c r="R51" s="221"/>
      <c r="S51" s="221"/>
      <c r="T51" s="226"/>
      <c r="U51" s="227"/>
      <c r="V51" s="227"/>
      <c r="W51" s="227"/>
      <c r="X51" s="227"/>
      <c r="Y51" s="227"/>
      <c r="Z51" s="227"/>
      <c r="AA51" s="227"/>
      <c r="AB51" s="227"/>
      <c r="AC51" s="227"/>
      <c r="AD51" s="227"/>
      <c r="AE51" s="228"/>
    </row>
    <row r="52" spans="2:31">
      <c r="B52" s="167"/>
      <c r="C52" s="33"/>
      <c r="D52" s="33"/>
      <c r="E52" s="33"/>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169"/>
    </row>
    <row r="53" spans="2:31" ht="15.75" thickBot="1">
      <c r="B53" s="241"/>
      <c r="C53" s="34"/>
      <c r="D53" s="34"/>
      <c r="E53" s="34"/>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40"/>
    </row>
    <row r="54" spans="2:31" s="30" customFormat="1" ht="15.75" thickTop="1"/>
    <row r="55" spans="2:31" s="30" customFormat="1"/>
    <row r="56" spans="2:31" s="30" customFormat="1"/>
    <row r="57" spans="2:31" s="30" customFormat="1"/>
    <row r="58" spans="2:31" s="30" customFormat="1"/>
    <row r="59" spans="2:31" s="30" customFormat="1"/>
    <row r="60" spans="2:31" s="30" customFormat="1"/>
    <row r="61" spans="2:31" s="30" customFormat="1"/>
    <row r="62" spans="2:31" s="30" customFormat="1"/>
  </sheetData>
  <sheetProtection algorithmName="SHA-512" hashValue="bOjJQrC94OBmmQ117JJZ+4+QCwjflCQFSdtrPd19X2KuKIxT3BeQca161wAZAapLsUvmoMMtwucuVY6VKcCjLg==" saltValue="ElIoIEaalot5g5jhQaGXYw==" spinCount="100000" sheet="1" formatCells="0" formatColumns="0" formatRows="0" insertColumns="0" insertRows="0" insertHyperlinks="0" deleteColumns="0" deleteRows="0" sort="0" autoFilter="0" pivotTables="0"/>
  <mergeCells count="221">
    <mergeCell ref="B43:AE43"/>
    <mergeCell ref="F47:O49"/>
    <mergeCell ref="F50:O51"/>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X13:Y18"/>
    <mergeCell ref="Z13:AA18"/>
    <mergeCell ref="V18:W18"/>
    <mergeCell ref="T15:U15"/>
    <mergeCell ref="V15:W15"/>
    <mergeCell ref="J16:O16"/>
    <mergeCell ref="P16:Q16"/>
    <mergeCell ref="R16:S16"/>
    <mergeCell ref="T16:U16"/>
    <mergeCell ref="V16:W16"/>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4"/>
    <mergeCell ref="C19:F24"/>
    <mergeCell ref="G19:G24"/>
    <mergeCell ref="H19:I24"/>
    <mergeCell ref="J19:O19"/>
    <mergeCell ref="P19:Q19"/>
    <mergeCell ref="R19:S19"/>
    <mergeCell ref="T19:U19"/>
    <mergeCell ref="V19:W19"/>
    <mergeCell ref="P24:Q24"/>
    <mergeCell ref="R24:S24"/>
    <mergeCell ref="T24:U24"/>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P31:Q31"/>
    <mergeCell ref="R31:S31"/>
    <mergeCell ref="T31:U31"/>
    <mergeCell ref="V31:W31"/>
    <mergeCell ref="R33:S33"/>
    <mergeCell ref="T33:U33"/>
    <mergeCell ref="V33:W33"/>
    <mergeCell ref="J34:O34"/>
    <mergeCell ref="P34:Q34"/>
    <mergeCell ref="R34:S34"/>
    <mergeCell ref="T34:U34"/>
    <mergeCell ref="V34:W34"/>
    <mergeCell ref="Z31:AA36"/>
    <mergeCell ref="V36:W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31:B36"/>
    <mergeCell ref="C31:F36"/>
    <mergeCell ref="G31:G36"/>
    <mergeCell ref="H31:I36"/>
    <mergeCell ref="J31:O31"/>
    <mergeCell ref="F52:AE53"/>
    <mergeCell ref="B44:B53"/>
    <mergeCell ref="O8:AA9"/>
    <mergeCell ref="AB8:AE9"/>
    <mergeCell ref="C44:I46"/>
    <mergeCell ref="J44:J46"/>
    <mergeCell ref="K44:L46"/>
    <mergeCell ref="M44:R46"/>
    <mergeCell ref="S44:T46"/>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AB13:AE18"/>
    <mergeCell ref="AB19:AE24"/>
    <mergeCell ref="AB25:AE30"/>
    <mergeCell ref="AB31:AE36"/>
    <mergeCell ref="AB37:AE42"/>
    <mergeCell ref="C47:E49"/>
    <mergeCell ref="C50:E51"/>
    <mergeCell ref="P47:T49"/>
    <mergeCell ref="P50:T51"/>
    <mergeCell ref="U44:AE51"/>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s>
  <dataValidations count="2">
    <dataValidation type="decimal" allowBlank="1" showInputMessage="1" showErrorMessage="1" errorTitle="قيمة مدخلة خاطئة" error="علامة التقييم يجب أن تكون بين_x000a_100-1" sqref="T13:T42 P13:P42 R13:R42">
      <formula1>0.0001</formula1>
      <formula2>1</formula2>
    </dataValidation>
    <dataValidation type="textLength" showInputMessage="1" showErrorMessage="1" errorTitle="قيمة خاطئة" error="لا يمكن أن تكون قيمة النتائج قيمة فارغة" sqref="K26:O30 J13:J42 K32:O36 K20:O24 K38:O42 K14:O18">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B6" sqref="B6:P4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61" t="s">
        <v>136</v>
      </c>
      <c r="C6" s="362"/>
      <c r="D6" s="362"/>
      <c r="E6" s="362"/>
      <c r="F6" s="362"/>
      <c r="G6" s="362"/>
      <c r="H6" s="362"/>
      <c r="I6" s="362"/>
      <c r="J6" s="362"/>
      <c r="K6" s="362"/>
      <c r="L6" s="362"/>
      <c r="M6" s="362"/>
      <c r="N6" s="362"/>
      <c r="O6" s="362"/>
      <c r="P6" s="363"/>
    </row>
    <row r="7" spans="2:16" ht="15.75" customHeight="1" thickBot="1">
      <c r="B7" s="364"/>
      <c r="C7" s="365"/>
      <c r="D7" s="365"/>
      <c r="E7" s="365"/>
      <c r="F7" s="365"/>
      <c r="G7" s="365"/>
      <c r="H7" s="365"/>
      <c r="I7" s="365"/>
      <c r="J7" s="365"/>
      <c r="K7" s="365"/>
      <c r="L7" s="365"/>
      <c r="M7" s="365"/>
      <c r="N7" s="365"/>
      <c r="O7" s="365"/>
      <c r="P7" s="366"/>
    </row>
    <row r="8" spans="2:16" ht="15.75" customHeight="1" thickTop="1">
      <c r="B8" s="372" t="s">
        <v>123</v>
      </c>
      <c r="C8" s="368" t="s">
        <v>124</v>
      </c>
      <c r="D8" s="368"/>
      <c r="E8" s="368"/>
      <c r="F8" s="368"/>
      <c r="G8" s="376" t="s">
        <v>125</v>
      </c>
      <c r="H8" s="376"/>
      <c r="I8" s="376"/>
      <c r="J8" s="368" t="s">
        <v>126</v>
      </c>
      <c r="K8" s="368" t="s">
        <v>127</v>
      </c>
      <c r="L8" s="368"/>
      <c r="M8" s="368"/>
      <c r="N8" s="368"/>
      <c r="O8" s="368"/>
      <c r="P8" s="369"/>
    </row>
    <row r="9" spans="2:16">
      <c r="B9" s="373"/>
      <c r="C9" s="370"/>
      <c r="D9" s="370"/>
      <c r="E9" s="370"/>
      <c r="F9" s="370"/>
      <c r="G9" s="377"/>
      <c r="H9" s="377"/>
      <c r="I9" s="377"/>
      <c r="J9" s="370"/>
      <c r="K9" s="370"/>
      <c r="L9" s="370"/>
      <c r="M9" s="370"/>
      <c r="N9" s="370"/>
      <c r="O9" s="370"/>
      <c r="P9" s="371"/>
    </row>
    <row r="10" spans="2:16" ht="15" customHeight="1">
      <c r="B10" s="373"/>
      <c r="C10" s="370"/>
      <c r="D10" s="370"/>
      <c r="E10" s="370"/>
      <c r="F10" s="370"/>
      <c r="G10" s="377"/>
      <c r="H10" s="377"/>
      <c r="I10" s="377"/>
      <c r="J10" s="370"/>
      <c r="K10" s="370" t="s">
        <v>128</v>
      </c>
      <c r="L10" s="370"/>
      <c r="M10" s="370" t="s">
        <v>129</v>
      </c>
      <c r="N10" s="370"/>
      <c r="O10" s="370" t="s">
        <v>130</v>
      </c>
      <c r="P10" s="371"/>
    </row>
    <row r="11" spans="2:16" ht="15.75" thickBot="1">
      <c r="B11" s="374"/>
      <c r="C11" s="375"/>
      <c r="D11" s="375"/>
      <c r="E11" s="375"/>
      <c r="F11" s="375"/>
      <c r="G11" s="378"/>
      <c r="H11" s="378"/>
      <c r="I11" s="378"/>
      <c r="J11" s="375"/>
      <c r="K11" s="375"/>
      <c r="L11" s="375"/>
      <c r="M11" s="375"/>
      <c r="N11" s="375"/>
      <c r="O11" s="375"/>
      <c r="P11" s="379"/>
    </row>
    <row r="12" spans="2:16" ht="15.75" thickTop="1">
      <c r="B12" s="367">
        <v>1</v>
      </c>
      <c r="C12" s="355"/>
      <c r="D12" s="355"/>
      <c r="E12" s="355"/>
      <c r="F12" s="355"/>
      <c r="G12" s="355"/>
      <c r="H12" s="355"/>
      <c r="I12" s="355"/>
      <c r="J12" s="359"/>
      <c r="K12" s="355"/>
      <c r="L12" s="355"/>
      <c r="M12" s="355"/>
      <c r="N12" s="355"/>
      <c r="O12" s="355"/>
      <c r="P12" s="357"/>
    </row>
    <row r="13" spans="2:16">
      <c r="B13" s="367"/>
      <c r="C13" s="355"/>
      <c r="D13" s="355"/>
      <c r="E13" s="355"/>
      <c r="F13" s="355"/>
      <c r="G13" s="355"/>
      <c r="H13" s="355"/>
      <c r="I13" s="355"/>
      <c r="J13" s="359"/>
      <c r="K13" s="355"/>
      <c r="L13" s="355"/>
      <c r="M13" s="355"/>
      <c r="N13" s="355"/>
      <c r="O13" s="355"/>
      <c r="P13" s="357"/>
    </row>
    <row r="14" spans="2:16">
      <c r="B14" s="367"/>
      <c r="C14" s="355"/>
      <c r="D14" s="355"/>
      <c r="E14" s="355"/>
      <c r="F14" s="355"/>
      <c r="G14" s="355"/>
      <c r="H14" s="355"/>
      <c r="I14" s="355"/>
      <c r="J14" s="359"/>
      <c r="K14" s="355"/>
      <c r="L14" s="355"/>
      <c r="M14" s="355"/>
      <c r="N14" s="355"/>
      <c r="O14" s="355"/>
      <c r="P14" s="357"/>
    </row>
    <row r="15" spans="2:16">
      <c r="B15" s="367">
        <v>2</v>
      </c>
      <c r="C15" s="355"/>
      <c r="D15" s="355"/>
      <c r="E15" s="355"/>
      <c r="F15" s="355"/>
      <c r="G15" s="355"/>
      <c r="H15" s="355"/>
      <c r="I15" s="355"/>
      <c r="J15" s="359"/>
      <c r="K15" s="355"/>
      <c r="L15" s="355"/>
      <c r="M15" s="355"/>
      <c r="N15" s="355"/>
      <c r="O15" s="355"/>
      <c r="P15" s="357"/>
    </row>
    <row r="16" spans="2:16">
      <c r="B16" s="367"/>
      <c r="C16" s="355"/>
      <c r="D16" s="355"/>
      <c r="E16" s="355"/>
      <c r="F16" s="355"/>
      <c r="G16" s="355"/>
      <c r="H16" s="355"/>
      <c r="I16" s="355"/>
      <c r="J16" s="359"/>
      <c r="K16" s="355"/>
      <c r="L16" s="355"/>
      <c r="M16" s="355"/>
      <c r="N16" s="355"/>
      <c r="O16" s="355"/>
      <c r="P16" s="357"/>
    </row>
    <row r="17" spans="2:16">
      <c r="B17" s="367"/>
      <c r="C17" s="355"/>
      <c r="D17" s="355"/>
      <c r="E17" s="355"/>
      <c r="F17" s="355"/>
      <c r="G17" s="355"/>
      <c r="H17" s="355"/>
      <c r="I17" s="355"/>
      <c r="J17" s="359"/>
      <c r="K17" s="355"/>
      <c r="L17" s="355"/>
      <c r="M17" s="355"/>
      <c r="N17" s="355"/>
      <c r="O17" s="355"/>
      <c r="P17" s="357"/>
    </row>
    <row r="18" spans="2:16">
      <c r="B18" s="367">
        <v>3</v>
      </c>
      <c r="C18" s="355"/>
      <c r="D18" s="355"/>
      <c r="E18" s="355"/>
      <c r="F18" s="355"/>
      <c r="G18" s="355"/>
      <c r="H18" s="355"/>
      <c r="I18" s="355"/>
      <c r="J18" s="359"/>
      <c r="K18" s="355"/>
      <c r="L18" s="355"/>
      <c r="M18" s="355"/>
      <c r="N18" s="355"/>
      <c r="O18" s="355"/>
      <c r="P18" s="357"/>
    </row>
    <row r="19" spans="2:16">
      <c r="B19" s="367"/>
      <c r="C19" s="355"/>
      <c r="D19" s="355"/>
      <c r="E19" s="355"/>
      <c r="F19" s="355"/>
      <c r="G19" s="355"/>
      <c r="H19" s="355"/>
      <c r="I19" s="355"/>
      <c r="J19" s="359"/>
      <c r="K19" s="355"/>
      <c r="L19" s="355"/>
      <c r="M19" s="355"/>
      <c r="N19" s="355"/>
      <c r="O19" s="355"/>
      <c r="P19" s="357"/>
    </row>
    <row r="20" spans="2:16">
      <c r="B20" s="367"/>
      <c r="C20" s="355"/>
      <c r="D20" s="355"/>
      <c r="E20" s="355"/>
      <c r="F20" s="355"/>
      <c r="G20" s="355"/>
      <c r="H20" s="355"/>
      <c r="I20" s="355"/>
      <c r="J20" s="359"/>
      <c r="K20" s="355"/>
      <c r="L20" s="355"/>
      <c r="M20" s="355"/>
      <c r="N20" s="355"/>
      <c r="O20" s="355"/>
      <c r="P20" s="357"/>
    </row>
    <row r="21" spans="2:16">
      <c r="B21" s="367">
        <v>4</v>
      </c>
      <c r="C21" s="355"/>
      <c r="D21" s="355"/>
      <c r="E21" s="355"/>
      <c r="F21" s="355"/>
      <c r="G21" s="355"/>
      <c r="H21" s="355"/>
      <c r="I21" s="355"/>
      <c r="J21" s="359"/>
      <c r="K21" s="355"/>
      <c r="L21" s="355"/>
      <c r="M21" s="355"/>
      <c r="N21" s="355"/>
      <c r="O21" s="355"/>
      <c r="P21" s="357"/>
    </row>
    <row r="22" spans="2:16">
      <c r="B22" s="367"/>
      <c r="C22" s="355"/>
      <c r="D22" s="355"/>
      <c r="E22" s="355"/>
      <c r="F22" s="355"/>
      <c r="G22" s="355"/>
      <c r="H22" s="355"/>
      <c r="I22" s="355"/>
      <c r="J22" s="359"/>
      <c r="K22" s="355"/>
      <c r="L22" s="355"/>
      <c r="M22" s="355"/>
      <c r="N22" s="355"/>
      <c r="O22" s="355"/>
      <c r="P22" s="357"/>
    </row>
    <row r="23" spans="2:16">
      <c r="B23" s="367"/>
      <c r="C23" s="355"/>
      <c r="D23" s="355"/>
      <c r="E23" s="355"/>
      <c r="F23" s="355"/>
      <c r="G23" s="355"/>
      <c r="H23" s="355"/>
      <c r="I23" s="355"/>
      <c r="J23" s="359"/>
      <c r="K23" s="355"/>
      <c r="L23" s="355"/>
      <c r="M23" s="355"/>
      <c r="N23" s="355"/>
      <c r="O23" s="355"/>
      <c r="P23" s="357"/>
    </row>
    <row r="24" spans="2:16">
      <c r="B24" s="367">
        <v>5</v>
      </c>
      <c r="C24" s="355"/>
      <c r="D24" s="355"/>
      <c r="E24" s="355"/>
      <c r="F24" s="355"/>
      <c r="G24" s="355"/>
      <c r="H24" s="355"/>
      <c r="I24" s="355"/>
      <c r="J24" s="359"/>
      <c r="K24" s="355"/>
      <c r="L24" s="355"/>
      <c r="M24" s="355"/>
      <c r="N24" s="355"/>
      <c r="O24" s="355"/>
      <c r="P24" s="357"/>
    </row>
    <row r="25" spans="2:16">
      <c r="B25" s="367"/>
      <c r="C25" s="355"/>
      <c r="D25" s="355"/>
      <c r="E25" s="355"/>
      <c r="F25" s="355"/>
      <c r="G25" s="355"/>
      <c r="H25" s="355"/>
      <c r="I25" s="355"/>
      <c r="J25" s="359"/>
      <c r="K25" s="355"/>
      <c r="L25" s="355"/>
      <c r="M25" s="355"/>
      <c r="N25" s="355"/>
      <c r="O25" s="355"/>
      <c r="P25" s="357"/>
    </row>
    <row r="26" spans="2:16">
      <c r="B26" s="367"/>
      <c r="C26" s="355"/>
      <c r="D26" s="355"/>
      <c r="E26" s="355"/>
      <c r="F26" s="355"/>
      <c r="G26" s="355"/>
      <c r="H26" s="355"/>
      <c r="I26" s="355"/>
      <c r="J26" s="359"/>
      <c r="K26" s="355"/>
      <c r="L26" s="355"/>
      <c r="M26" s="355"/>
      <c r="N26" s="355"/>
      <c r="O26" s="355"/>
      <c r="P26" s="357"/>
    </row>
    <row r="27" spans="2:16">
      <c r="B27" s="367">
        <v>6</v>
      </c>
      <c r="C27" s="355"/>
      <c r="D27" s="355"/>
      <c r="E27" s="355"/>
      <c r="F27" s="355"/>
      <c r="G27" s="355"/>
      <c r="H27" s="355"/>
      <c r="I27" s="355"/>
      <c r="J27" s="359"/>
      <c r="K27" s="355"/>
      <c r="L27" s="355"/>
      <c r="M27" s="355"/>
      <c r="N27" s="355"/>
      <c r="O27" s="355"/>
      <c r="P27" s="357"/>
    </row>
    <row r="28" spans="2:16">
      <c r="B28" s="367"/>
      <c r="C28" s="355"/>
      <c r="D28" s="355"/>
      <c r="E28" s="355"/>
      <c r="F28" s="355"/>
      <c r="G28" s="355"/>
      <c r="H28" s="355"/>
      <c r="I28" s="355"/>
      <c r="J28" s="359"/>
      <c r="K28" s="355"/>
      <c r="L28" s="355"/>
      <c r="M28" s="355"/>
      <c r="N28" s="355"/>
      <c r="O28" s="355"/>
      <c r="P28" s="357"/>
    </row>
    <row r="29" spans="2:16">
      <c r="B29" s="367"/>
      <c r="C29" s="355"/>
      <c r="D29" s="355"/>
      <c r="E29" s="355"/>
      <c r="F29" s="355"/>
      <c r="G29" s="355"/>
      <c r="H29" s="355"/>
      <c r="I29" s="355"/>
      <c r="J29" s="359"/>
      <c r="K29" s="355"/>
      <c r="L29" s="355"/>
      <c r="M29" s="355"/>
      <c r="N29" s="355"/>
      <c r="O29" s="355"/>
      <c r="P29" s="357"/>
    </row>
    <row r="30" spans="2:16">
      <c r="B30" s="367">
        <v>7</v>
      </c>
      <c r="C30" s="355"/>
      <c r="D30" s="355"/>
      <c r="E30" s="355"/>
      <c r="F30" s="355"/>
      <c r="G30" s="355"/>
      <c r="H30" s="355"/>
      <c r="I30" s="355"/>
      <c r="J30" s="359"/>
      <c r="K30" s="355"/>
      <c r="L30" s="355"/>
      <c r="M30" s="355"/>
      <c r="N30" s="355"/>
      <c r="O30" s="355"/>
      <c r="P30" s="357"/>
    </row>
    <row r="31" spans="2:16">
      <c r="B31" s="367"/>
      <c r="C31" s="355"/>
      <c r="D31" s="355"/>
      <c r="E31" s="355"/>
      <c r="F31" s="355"/>
      <c r="G31" s="355"/>
      <c r="H31" s="355"/>
      <c r="I31" s="355"/>
      <c r="J31" s="359"/>
      <c r="K31" s="355"/>
      <c r="L31" s="355"/>
      <c r="M31" s="355"/>
      <c r="N31" s="355"/>
      <c r="O31" s="355"/>
      <c r="P31" s="357"/>
    </row>
    <row r="32" spans="2:16">
      <c r="B32" s="367"/>
      <c r="C32" s="355"/>
      <c r="D32" s="355"/>
      <c r="E32" s="355"/>
      <c r="F32" s="355"/>
      <c r="G32" s="355"/>
      <c r="H32" s="355"/>
      <c r="I32" s="355"/>
      <c r="J32" s="359"/>
      <c r="K32" s="355"/>
      <c r="L32" s="355"/>
      <c r="M32" s="355"/>
      <c r="N32" s="355"/>
      <c r="O32" s="355"/>
      <c r="P32" s="357"/>
    </row>
    <row r="33" spans="2:16">
      <c r="B33" s="367">
        <v>8</v>
      </c>
      <c r="C33" s="355"/>
      <c r="D33" s="355"/>
      <c r="E33" s="355"/>
      <c r="F33" s="355"/>
      <c r="G33" s="355"/>
      <c r="H33" s="355"/>
      <c r="I33" s="355"/>
      <c r="J33" s="359"/>
      <c r="K33" s="355"/>
      <c r="L33" s="355"/>
      <c r="M33" s="355"/>
      <c r="N33" s="355"/>
      <c r="O33" s="355"/>
      <c r="P33" s="357"/>
    </row>
    <row r="34" spans="2:16">
      <c r="B34" s="367"/>
      <c r="C34" s="355"/>
      <c r="D34" s="355"/>
      <c r="E34" s="355"/>
      <c r="F34" s="355"/>
      <c r="G34" s="355"/>
      <c r="H34" s="355"/>
      <c r="I34" s="355"/>
      <c r="J34" s="359"/>
      <c r="K34" s="355"/>
      <c r="L34" s="355"/>
      <c r="M34" s="355"/>
      <c r="N34" s="355"/>
      <c r="O34" s="355"/>
      <c r="P34" s="357"/>
    </row>
    <row r="35" spans="2:16">
      <c r="B35" s="367"/>
      <c r="C35" s="355"/>
      <c r="D35" s="355"/>
      <c r="E35" s="355"/>
      <c r="F35" s="355"/>
      <c r="G35" s="355"/>
      <c r="H35" s="355"/>
      <c r="I35" s="355"/>
      <c r="J35" s="359"/>
      <c r="K35" s="355"/>
      <c r="L35" s="355"/>
      <c r="M35" s="355"/>
      <c r="N35" s="355"/>
      <c r="O35" s="355"/>
      <c r="P35" s="357"/>
    </row>
    <row r="36" spans="2:16">
      <c r="B36" s="367">
        <v>9</v>
      </c>
      <c r="C36" s="355"/>
      <c r="D36" s="355"/>
      <c r="E36" s="355"/>
      <c r="F36" s="355"/>
      <c r="G36" s="355"/>
      <c r="H36" s="355"/>
      <c r="I36" s="355"/>
      <c r="J36" s="359"/>
      <c r="K36" s="355"/>
      <c r="L36" s="355"/>
      <c r="M36" s="355"/>
      <c r="N36" s="355"/>
      <c r="O36" s="355"/>
      <c r="P36" s="357"/>
    </row>
    <row r="37" spans="2:16">
      <c r="B37" s="367"/>
      <c r="C37" s="355"/>
      <c r="D37" s="355"/>
      <c r="E37" s="355"/>
      <c r="F37" s="355"/>
      <c r="G37" s="355"/>
      <c r="H37" s="355"/>
      <c r="I37" s="355"/>
      <c r="J37" s="359"/>
      <c r="K37" s="355"/>
      <c r="L37" s="355"/>
      <c r="M37" s="355"/>
      <c r="N37" s="355"/>
      <c r="O37" s="355"/>
      <c r="P37" s="357"/>
    </row>
    <row r="38" spans="2:16">
      <c r="B38" s="367"/>
      <c r="C38" s="355"/>
      <c r="D38" s="355"/>
      <c r="E38" s="355"/>
      <c r="F38" s="355"/>
      <c r="G38" s="355"/>
      <c r="H38" s="355"/>
      <c r="I38" s="355"/>
      <c r="J38" s="359"/>
      <c r="K38" s="355"/>
      <c r="L38" s="355"/>
      <c r="M38" s="355"/>
      <c r="N38" s="355"/>
      <c r="O38" s="355"/>
      <c r="P38" s="357"/>
    </row>
    <row r="39" spans="2:16">
      <c r="B39" s="367">
        <v>10</v>
      </c>
      <c r="C39" s="355"/>
      <c r="D39" s="355"/>
      <c r="E39" s="355"/>
      <c r="F39" s="355"/>
      <c r="G39" s="355"/>
      <c r="H39" s="355"/>
      <c r="I39" s="355"/>
      <c r="J39" s="359"/>
      <c r="K39" s="355"/>
      <c r="L39" s="355"/>
      <c r="M39" s="355"/>
      <c r="N39" s="355"/>
      <c r="O39" s="355"/>
      <c r="P39" s="357"/>
    </row>
    <row r="40" spans="2:16">
      <c r="B40" s="367"/>
      <c r="C40" s="355"/>
      <c r="D40" s="355"/>
      <c r="E40" s="355"/>
      <c r="F40" s="355"/>
      <c r="G40" s="355"/>
      <c r="H40" s="355"/>
      <c r="I40" s="355"/>
      <c r="J40" s="359"/>
      <c r="K40" s="355"/>
      <c r="L40" s="355"/>
      <c r="M40" s="355"/>
      <c r="N40" s="355"/>
      <c r="O40" s="355"/>
      <c r="P40" s="357"/>
    </row>
    <row r="41" spans="2:16">
      <c r="B41" s="367"/>
      <c r="C41" s="355"/>
      <c r="D41" s="355"/>
      <c r="E41" s="355"/>
      <c r="F41" s="355"/>
      <c r="G41" s="355"/>
      <c r="H41" s="355"/>
      <c r="I41" s="355"/>
      <c r="J41" s="359"/>
      <c r="K41" s="355"/>
      <c r="L41" s="355"/>
      <c r="M41" s="355"/>
      <c r="N41" s="355"/>
      <c r="O41" s="355"/>
      <c r="P41" s="357"/>
    </row>
    <row r="42" spans="2:16" ht="15" customHeight="1">
      <c r="B42" s="367">
        <v>11</v>
      </c>
      <c r="C42" s="355"/>
      <c r="D42" s="355"/>
      <c r="E42" s="355"/>
      <c r="F42" s="355"/>
      <c r="G42" s="355"/>
      <c r="H42" s="355"/>
      <c r="I42" s="355"/>
      <c r="J42" s="359"/>
      <c r="K42" s="355"/>
      <c r="L42" s="355"/>
      <c r="M42" s="355"/>
      <c r="N42" s="355"/>
      <c r="O42" s="355"/>
      <c r="P42" s="357"/>
    </row>
    <row r="43" spans="2:16" ht="15" customHeight="1">
      <c r="B43" s="367"/>
      <c r="C43" s="355"/>
      <c r="D43" s="355"/>
      <c r="E43" s="355"/>
      <c r="F43" s="355"/>
      <c r="G43" s="355"/>
      <c r="H43" s="355"/>
      <c r="I43" s="355"/>
      <c r="J43" s="359"/>
      <c r="K43" s="355"/>
      <c r="L43" s="355"/>
      <c r="M43" s="355"/>
      <c r="N43" s="355"/>
      <c r="O43" s="355"/>
      <c r="P43" s="357"/>
    </row>
    <row r="44" spans="2:16" ht="15" customHeight="1">
      <c r="B44" s="367"/>
      <c r="C44" s="355"/>
      <c r="D44" s="355"/>
      <c r="E44" s="355"/>
      <c r="F44" s="355"/>
      <c r="G44" s="355"/>
      <c r="H44" s="355"/>
      <c r="I44" s="355"/>
      <c r="J44" s="359"/>
      <c r="K44" s="355"/>
      <c r="L44" s="355"/>
      <c r="M44" s="355"/>
      <c r="N44" s="355"/>
      <c r="O44" s="355"/>
      <c r="P44" s="357"/>
    </row>
    <row r="45" spans="2:16">
      <c r="B45" s="367">
        <v>12</v>
      </c>
      <c r="C45" s="355"/>
      <c r="D45" s="355"/>
      <c r="E45" s="355"/>
      <c r="F45" s="355"/>
      <c r="G45" s="355"/>
      <c r="H45" s="355"/>
      <c r="I45" s="355"/>
      <c r="J45" s="359"/>
      <c r="K45" s="355"/>
      <c r="L45" s="355"/>
      <c r="M45" s="355"/>
      <c r="N45" s="355"/>
      <c r="O45" s="355"/>
      <c r="P45" s="357"/>
    </row>
    <row r="46" spans="2:16">
      <c r="B46" s="367"/>
      <c r="C46" s="355"/>
      <c r="D46" s="355"/>
      <c r="E46" s="355"/>
      <c r="F46" s="355"/>
      <c r="G46" s="355"/>
      <c r="H46" s="355"/>
      <c r="I46" s="355"/>
      <c r="J46" s="359"/>
      <c r="K46" s="355"/>
      <c r="L46" s="355"/>
      <c r="M46" s="355"/>
      <c r="N46" s="355"/>
      <c r="O46" s="355"/>
      <c r="P46" s="357"/>
    </row>
    <row r="47" spans="2:16" ht="15.75" thickBot="1">
      <c r="B47" s="380"/>
      <c r="C47" s="356"/>
      <c r="D47" s="356"/>
      <c r="E47" s="356"/>
      <c r="F47" s="356"/>
      <c r="G47" s="356"/>
      <c r="H47" s="356"/>
      <c r="I47" s="356"/>
      <c r="J47" s="360"/>
      <c r="K47" s="356"/>
      <c r="L47" s="356"/>
      <c r="M47" s="356"/>
      <c r="N47" s="356"/>
      <c r="O47" s="356"/>
      <c r="P47" s="358"/>
    </row>
    <row r="48" spans="2:16" ht="16.5" thickTop="1" thickBot="1">
      <c r="B48" s="340"/>
      <c r="C48" s="341"/>
      <c r="D48" s="341"/>
      <c r="E48" s="341"/>
      <c r="F48" s="341"/>
      <c r="G48" s="341"/>
      <c r="H48" s="341"/>
      <c r="I48" s="341"/>
      <c r="J48" s="341"/>
      <c r="K48" s="341"/>
      <c r="L48" s="341"/>
      <c r="M48" s="341"/>
      <c r="N48" s="341"/>
      <c r="O48" s="341"/>
      <c r="P48" s="342"/>
    </row>
    <row r="49" spans="2:16" ht="15" customHeight="1" thickTop="1">
      <c r="B49" s="346" t="s">
        <v>131</v>
      </c>
      <c r="C49" s="347"/>
      <c r="D49" s="347"/>
      <c r="E49" s="350"/>
      <c r="F49" s="350"/>
      <c r="G49" s="350"/>
      <c r="H49" s="350"/>
      <c r="I49" s="350"/>
      <c r="J49" s="350"/>
      <c r="K49" s="347" t="s">
        <v>132</v>
      </c>
      <c r="L49" s="347"/>
      <c r="M49" s="347"/>
      <c r="N49" s="351"/>
      <c r="O49" s="351"/>
      <c r="P49" s="352"/>
    </row>
    <row r="50" spans="2:16" ht="15" customHeight="1" thickBot="1">
      <c r="B50" s="348"/>
      <c r="C50" s="349"/>
      <c r="D50" s="349"/>
      <c r="E50" s="332"/>
      <c r="F50" s="332"/>
      <c r="G50" s="332"/>
      <c r="H50" s="332"/>
      <c r="I50" s="332"/>
      <c r="J50" s="332"/>
      <c r="K50" s="349"/>
      <c r="L50" s="349"/>
      <c r="M50" s="349"/>
      <c r="N50" s="353"/>
      <c r="O50" s="353"/>
      <c r="P50" s="354"/>
    </row>
    <row r="51" spans="2:16" ht="16.5" thickTop="1" thickBot="1">
      <c r="B51" s="340"/>
      <c r="C51" s="341"/>
      <c r="D51" s="341"/>
      <c r="E51" s="341"/>
      <c r="F51" s="341"/>
      <c r="G51" s="341"/>
      <c r="H51" s="341"/>
      <c r="I51" s="341"/>
      <c r="J51" s="341"/>
      <c r="K51" s="341"/>
      <c r="L51" s="341"/>
      <c r="M51" s="341"/>
      <c r="N51" s="341"/>
      <c r="O51" s="341"/>
      <c r="P51" s="342"/>
    </row>
    <row r="52" spans="2:16">
      <c r="B52" s="334" t="s">
        <v>133</v>
      </c>
      <c r="C52" s="335"/>
      <c r="D52" s="335"/>
      <c r="E52" s="335"/>
      <c r="F52" s="335"/>
      <c r="G52" s="335"/>
      <c r="H52" s="335"/>
      <c r="I52" s="335"/>
      <c r="J52" s="335"/>
      <c r="K52" s="335"/>
      <c r="L52" s="335"/>
      <c r="M52" s="335"/>
      <c r="N52" s="335"/>
      <c r="O52" s="335"/>
      <c r="P52" s="336"/>
    </row>
    <row r="53" spans="2:16" ht="15.75" thickBot="1">
      <c r="B53" s="337"/>
      <c r="C53" s="338"/>
      <c r="D53" s="338"/>
      <c r="E53" s="338"/>
      <c r="F53" s="338"/>
      <c r="G53" s="338"/>
      <c r="H53" s="338"/>
      <c r="I53" s="338"/>
      <c r="J53" s="338"/>
      <c r="K53" s="338"/>
      <c r="L53" s="338"/>
      <c r="M53" s="338"/>
      <c r="N53" s="338"/>
      <c r="O53" s="338"/>
      <c r="P53" s="339"/>
    </row>
    <row r="54" spans="2:16">
      <c r="B54" s="343" t="s">
        <v>134</v>
      </c>
      <c r="C54" s="344"/>
      <c r="D54" s="344"/>
      <c r="E54" s="344"/>
      <c r="F54" s="344"/>
      <c r="G54" s="344"/>
      <c r="H54" s="344"/>
      <c r="I54" s="344"/>
      <c r="J54" s="344" t="s">
        <v>135</v>
      </c>
      <c r="K54" s="344"/>
      <c r="L54" s="344"/>
      <c r="M54" s="344"/>
      <c r="N54" s="344" t="s">
        <v>132</v>
      </c>
      <c r="O54" s="344"/>
      <c r="P54" s="345"/>
    </row>
    <row r="55" spans="2:16">
      <c r="B55" s="343"/>
      <c r="C55" s="344"/>
      <c r="D55" s="344"/>
      <c r="E55" s="344"/>
      <c r="F55" s="344"/>
      <c r="G55" s="344"/>
      <c r="H55" s="344"/>
      <c r="I55" s="344"/>
      <c r="J55" s="344"/>
      <c r="K55" s="344"/>
      <c r="L55" s="344"/>
      <c r="M55" s="344"/>
      <c r="N55" s="344"/>
      <c r="O55" s="344"/>
      <c r="P55" s="345"/>
    </row>
    <row r="56" spans="2:16">
      <c r="B56" s="136"/>
      <c r="C56" s="129"/>
      <c r="D56" s="129"/>
      <c r="E56" s="129"/>
      <c r="F56" s="129"/>
      <c r="G56" s="129"/>
      <c r="H56" s="129"/>
      <c r="I56" s="129"/>
      <c r="J56" s="129"/>
      <c r="K56" s="129"/>
      <c r="L56" s="129"/>
      <c r="M56" s="129"/>
      <c r="N56" s="129"/>
      <c r="O56" s="129"/>
      <c r="P56" s="130"/>
    </row>
    <row r="57" spans="2:16">
      <c r="B57" s="136"/>
      <c r="C57" s="129"/>
      <c r="D57" s="129"/>
      <c r="E57" s="129"/>
      <c r="F57" s="129"/>
      <c r="G57" s="129"/>
      <c r="H57" s="129"/>
      <c r="I57" s="129"/>
      <c r="J57" s="129"/>
      <c r="K57" s="129"/>
      <c r="L57" s="129"/>
      <c r="M57" s="129"/>
      <c r="N57" s="129"/>
      <c r="O57" s="129"/>
      <c r="P57" s="130"/>
    </row>
    <row r="58" spans="2:16">
      <c r="B58" s="136"/>
      <c r="C58" s="129"/>
      <c r="D58" s="129"/>
      <c r="E58" s="129"/>
      <c r="F58" s="129"/>
      <c r="G58" s="129"/>
      <c r="H58" s="129"/>
      <c r="I58" s="129"/>
      <c r="J58" s="129"/>
      <c r="K58" s="129"/>
      <c r="L58" s="129"/>
      <c r="M58" s="129"/>
      <c r="N58" s="129"/>
      <c r="O58" s="129"/>
      <c r="P58" s="130"/>
    </row>
    <row r="59" spans="2:16">
      <c r="B59" s="136"/>
      <c r="C59" s="129"/>
      <c r="D59" s="129"/>
      <c r="E59" s="129"/>
      <c r="F59" s="129"/>
      <c r="G59" s="129"/>
      <c r="H59" s="129"/>
      <c r="I59" s="129"/>
      <c r="J59" s="129"/>
      <c r="K59" s="129"/>
      <c r="L59" s="129"/>
      <c r="M59" s="129"/>
      <c r="N59" s="129"/>
      <c r="O59" s="129"/>
      <c r="P59" s="130"/>
    </row>
    <row r="60" spans="2:16">
      <c r="B60" s="136"/>
      <c r="C60" s="129"/>
      <c r="D60" s="129"/>
      <c r="E60" s="129"/>
      <c r="F60" s="129"/>
      <c r="G60" s="129"/>
      <c r="H60" s="129"/>
      <c r="I60" s="129"/>
      <c r="J60" s="129"/>
      <c r="K60" s="129"/>
      <c r="L60" s="129"/>
      <c r="M60" s="129"/>
      <c r="N60" s="129"/>
      <c r="O60" s="129"/>
      <c r="P60" s="130"/>
    </row>
    <row r="61" spans="2:16">
      <c r="B61" s="136"/>
      <c r="C61" s="129"/>
      <c r="D61" s="129"/>
      <c r="E61" s="129"/>
      <c r="F61" s="129"/>
      <c r="G61" s="129"/>
      <c r="H61" s="129"/>
      <c r="I61" s="129"/>
      <c r="J61" s="129"/>
      <c r="K61" s="129"/>
      <c r="L61" s="129"/>
      <c r="M61" s="129"/>
      <c r="N61" s="129"/>
      <c r="O61" s="129"/>
      <c r="P61" s="130"/>
    </row>
    <row r="62" spans="2:16">
      <c r="B62" s="136"/>
      <c r="C62" s="129"/>
      <c r="D62" s="129"/>
      <c r="E62" s="129"/>
      <c r="F62" s="129"/>
      <c r="G62" s="129"/>
      <c r="H62" s="129"/>
      <c r="I62" s="129"/>
      <c r="J62" s="129"/>
      <c r="K62" s="129"/>
      <c r="L62" s="129"/>
      <c r="M62" s="129"/>
      <c r="N62" s="129"/>
      <c r="O62" s="129"/>
      <c r="P62" s="130"/>
    </row>
    <row r="63" spans="2:16" ht="15.75" thickBot="1">
      <c r="B63" s="331"/>
      <c r="C63" s="332"/>
      <c r="D63" s="332"/>
      <c r="E63" s="332"/>
      <c r="F63" s="332"/>
      <c r="G63" s="332"/>
      <c r="H63" s="332"/>
      <c r="I63" s="332"/>
      <c r="J63" s="332"/>
      <c r="K63" s="332"/>
      <c r="L63" s="332"/>
      <c r="M63" s="332"/>
      <c r="N63" s="332"/>
      <c r="O63" s="332"/>
      <c r="P63" s="333"/>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420" t="s">
        <v>0</v>
      </c>
      <c r="C1" s="420"/>
      <c r="D1" s="420"/>
      <c r="E1" s="420"/>
      <c r="F1" s="420"/>
      <c r="G1" s="420"/>
      <c r="H1" s="420"/>
      <c r="I1" s="420"/>
      <c r="J1" s="420"/>
      <c r="K1" s="420"/>
      <c r="L1" s="420"/>
      <c r="M1" s="420"/>
      <c r="N1" s="420"/>
      <c r="O1" s="420"/>
      <c r="P1" s="420"/>
      <c r="Q1" s="420"/>
      <c r="R1" s="420"/>
      <c r="S1" s="420"/>
      <c r="T1" s="420"/>
      <c r="U1" s="420"/>
    </row>
    <row r="2" spans="2:21" ht="15.75" thickBot="1">
      <c r="B2" s="401"/>
      <c r="C2" s="401"/>
      <c r="D2" s="401"/>
      <c r="E2" s="401"/>
      <c r="F2" s="401"/>
      <c r="G2" s="401"/>
      <c r="H2" s="401"/>
      <c r="I2" s="401"/>
      <c r="J2" s="401"/>
      <c r="K2" s="401"/>
      <c r="L2" s="401"/>
      <c r="M2" s="401"/>
      <c r="N2" s="401"/>
      <c r="O2" s="401"/>
      <c r="P2" s="401"/>
      <c r="Q2" s="401"/>
      <c r="R2" s="401"/>
      <c r="S2" s="401"/>
      <c r="T2" s="401"/>
      <c r="U2" s="401"/>
    </row>
    <row r="3" spans="2:21" ht="15.75" thickTop="1">
      <c r="B3" s="421" t="s">
        <v>1</v>
      </c>
      <c r="C3" s="422"/>
      <c r="D3" s="422"/>
      <c r="E3" s="422"/>
      <c r="F3" s="422"/>
      <c r="G3" s="422"/>
      <c r="H3" s="422"/>
      <c r="I3" s="422"/>
      <c r="J3" s="422"/>
      <c r="K3" s="422"/>
      <c r="L3" s="422"/>
      <c r="M3" s="422"/>
      <c r="N3" s="422"/>
      <c r="O3" s="422"/>
      <c r="P3" s="422"/>
      <c r="Q3" s="422"/>
      <c r="R3" s="422"/>
      <c r="S3" s="422"/>
      <c r="T3" s="422"/>
      <c r="U3" s="423"/>
    </row>
    <row r="4" spans="2:21">
      <c r="B4" s="367" t="s">
        <v>2</v>
      </c>
      <c r="C4" s="393"/>
      <c r="D4" s="386"/>
      <c r="E4" s="386"/>
      <c r="F4" s="386"/>
      <c r="G4" s="386"/>
      <c r="H4" s="386"/>
      <c r="I4" s="386"/>
      <c r="J4" s="393" t="s">
        <v>3</v>
      </c>
      <c r="K4" s="393"/>
      <c r="L4" s="386"/>
      <c r="M4" s="386"/>
      <c r="N4" s="393" t="s">
        <v>4</v>
      </c>
      <c r="O4" s="393"/>
      <c r="P4" s="341"/>
      <c r="Q4" s="341"/>
      <c r="R4" s="341"/>
      <c r="S4" s="341"/>
      <c r="T4" s="341"/>
      <c r="U4" s="342"/>
    </row>
    <row r="5" spans="2:21">
      <c r="B5" s="367"/>
      <c r="C5" s="393"/>
      <c r="D5" s="386"/>
      <c r="E5" s="386"/>
      <c r="F5" s="386"/>
      <c r="G5" s="386"/>
      <c r="H5" s="386"/>
      <c r="I5" s="386"/>
      <c r="J5" s="393"/>
      <c r="K5" s="393"/>
      <c r="L5" s="386"/>
      <c r="M5" s="386"/>
      <c r="N5" s="393"/>
      <c r="O5" s="393"/>
      <c r="P5" s="341"/>
      <c r="Q5" s="341"/>
      <c r="R5" s="341"/>
      <c r="S5" s="341"/>
      <c r="T5" s="341"/>
      <c r="U5" s="342"/>
    </row>
    <row r="6" spans="2:21">
      <c r="B6" s="413"/>
      <c r="C6" s="386"/>
      <c r="D6" s="386"/>
      <c r="E6" s="386"/>
      <c r="F6" s="386"/>
      <c r="G6" s="386"/>
      <c r="H6" s="386"/>
      <c r="I6" s="386"/>
      <c r="J6" s="386"/>
      <c r="K6" s="386"/>
      <c r="L6" s="386"/>
      <c r="M6" s="386"/>
      <c r="N6" s="386"/>
      <c r="O6" s="386"/>
      <c r="P6" s="386"/>
      <c r="Q6" s="386"/>
      <c r="R6" s="386"/>
      <c r="S6" s="386"/>
      <c r="T6" s="386"/>
      <c r="U6" s="412"/>
    </row>
    <row r="7" spans="2:21">
      <c r="B7" s="367" t="s">
        <v>9</v>
      </c>
      <c r="C7" s="393"/>
      <c r="D7" s="393"/>
      <c r="E7" s="393"/>
      <c r="F7" s="393" t="s">
        <v>10</v>
      </c>
      <c r="G7" s="393"/>
      <c r="H7" s="393"/>
      <c r="I7" s="393"/>
      <c r="J7" s="393" t="s">
        <v>11</v>
      </c>
      <c r="K7" s="393"/>
      <c r="L7" s="393"/>
      <c r="M7" s="393"/>
      <c r="N7" s="393" t="s">
        <v>12</v>
      </c>
      <c r="O7" s="393"/>
      <c r="P7" s="393"/>
      <c r="Q7" s="393"/>
      <c r="R7" s="393" t="s">
        <v>13</v>
      </c>
      <c r="S7" s="393"/>
      <c r="T7" s="393"/>
      <c r="U7" s="416"/>
    </row>
    <row r="8" spans="2:21">
      <c r="B8" s="367"/>
      <c r="C8" s="393"/>
      <c r="D8" s="393"/>
      <c r="E8" s="393"/>
      <c r="F8" s="393"/>
      <c r="G8" s="393"/>
      <c r="H8" s="393"/>
      <c r="I8" s="393"/>
      <c r="J8" s="393"/>
      <c r="K8" s="393"/>
      <c r="L8" s="393"/>
      <c r="M8" s="393"/>
      <c r="N8" s="393"/>
      <c r="O8" s="393"/>
      <c r="P8" s="393"/>
      <c r="Q8" s="393"/>
      <c r="R8" s="393"/>
      <c r="S8" s="393"/>
      <c r="T8" s="393"/>
      <c r="U8" s="416"/>
    </row>
    <row r="9" spans="2:21">
      <c r="B9" s="340"/>
      <c r="C9" s="341"/>
      <c r="D9" s="341"/>
      <c r="E9" s="341"/>
      <c r="F9" s="341"/>
      <c r="G9" s="341"/>
      <c r="H9" s="341"/>
      <c r="I9" s="341"/>
      <c r="J9" s="341"/>
      <c r="K9" s="341"/>
      <c r="L9" s="341"/>
      <c r="M9" s="341"/>
      <c r="N9" s="341"/>
      <c r="O9" s="341"/>
      <c r="P9" s="341"/>
      <c r="Q9" s="341"/>
      <c r="R9" s="341"/>
      <c r="S9" s="341"/>
      <c r="T9" s="341"/>
      <c r="U9" s="342"/>
    </row>
    <row r="10" spans="2:21">
      <c r="B10" s="340"/>
      <c r="C10" s="341"/>
      <c r="D10" s="341"/>
      <c r="E10" s="341"/>
      <c r="F10" s="341"/>
      <c r="G10" s="341"/>
      <c r="H10" s="341"/>
      <c r="I10" s="341"/>
      <c r="J10" s="341"/>
      <c r="K10" s="341"/>
      <c r="L10" s="341"/>
      <c r="M10" s="341"/>
      <c r="N10" s="341"/>
      <c r="O10" s="341"/>
      <c r="P10" s="341"/>
      <c r="Q10" s="341"/>
      <c r="R10" s="341"/>
      <c r="S10" s="341"/>
      <c r="T10" s="341"/>
      <c r="U10" s="342"/>
    </row>
    <row r="11" spans="2:21">
      <c r="B11" s="340"/>
      <c r="C11" s="341"/>
      <c r="D11" s="341"/>
      <c r="E11" s="341"/>
      <c r="F11" s="341"/>
      <c r="G11" s="341"/>
      <c r="H11" s="341"/>
      <c r="I11" s="341"/>
      <c r="J11" s="341"/>
      <c r="K11" s="341"/>
      <c r="L11" s="341"/>
      <c r="M11" s="341"/>
      <c r="N11" s="341"/>
      <c r="O11" s="341"/>
      <c r="P11" s="341"/>
      <c r="Q11" s="341"/>
      <c r="R11" s="341"/>
      <c r="S11" s="341"/>
      <c r="T11" s="341"/>
      <c r="U11" s="342"/>
    </row>
    <row r="12" spans="2:21">
      <c r="B12" s="413"/>
      <c r="C12" s="386"/>
      <c r="D12" s="386"/>
      <c r="E12" s="386"/>
      <c r="F12" s="386"/>
      <c r="G12" s="386"/>
      <c r="H12" s="386"/>
      <c r="I12" s="386"/>
      <c r="J12" s="386"/>
      <c r="K12" s="386"/>
      <c r="L12" s="386"/>
      <c r="M12" s="386"/>
      <c r="N12" s="386"/>
      <c r="O12" s="386"/>
      <c r="P12" s="386"/>
      <c r="Q12" s="386"/>
      <c r="R12" s="386"/>
      <c r="S12" s="386"/>
      <c r="T12" s="386"/>
      <c r="U12" s="412"/>
    </row>
    <row r="13" spans="2:21">
      <c r="B13" s="417" t="s">
        <v>5</v>
      </c>
      <c r="C13" s="418"/>
      <c r="D13" s="418"/>
      <c r="E13" s="418"/>
      <c r="F13" s="418"/>
      <c r="G13" s="418"/>
      <c r="H13" s="418"/>
      <c r="I13" s="418"/>
      <c r="J13" s="418"/>
      <c r="K13" s="418"/>
      <c r="L13" s="418"/>
      <c r="M13" s="418"/>
      <c r="N13" s="418"/>
      <c r="O13" s="418"/>
      <c r="P13" s="418"/>
      <c r="Q13" s="418"/>
      <c r="R13" s="418"/>
      <c r="S13" s="418"/>
      <c r="T13" s="418"/>
      <c r="U13" s="419"/>
    </row>
    <row r="14" spans="2:21">
      <c r="B14" s="367" t="s">
        <v>6</v>
      </c>
      <c r="C14" s="393"/>
      <c r="D14" s="393"/>
      <c r="E14" s="393"/>
      <c r="F14" s="393" t="s">
        <v>7</v>
      </c>
      <c r="G14" s="393"/>
      <c r="H14" s="393"/>
      <c r="I14" s="393"/>
      <c r="J14" s="393"/>
      <c r="K14" s="393"/>
      <c r="L14" s="393"/>
      <c r="M14" s="393"/>
      <c r="N14" s="393" t="s">
        <v>8</v>
      </c>
      <c r="O14" s="393"/>
      <c r="P14" s="393"/>
      <c r="Q14" s="393"/>
      <c r="R14" s="393"/>
      <c r="S14" s="393"/>
      <c r="T14" s="393"/>
      <c r="U14" s="416"/>
    </row>
    <row r="15" spans="2:21">
      <c r="B15" s="367"/>
      <c r="C15" s="393"/>
      <c r="D15" s="393"/>
      <c r="E15" s="393"/>
      <c r="F15" s="393"/>
      <c r="G15" s="393"/>
      <c r="H15" s="393"/>
      <c r="I15" s="393"/>
      <c r="J15" s="393"/>
      <c r="K15" s="393"/>
      <c r="L15" s="393"/>
      <c r="M15" s="393"/>
      <c r="N15" s="393"/>
      <c r="O15" s="393"/>
      <c r="P15" s="393"/>
      <c r="Q15" s="393"/>
      <c r="R15" s="393"/>
      <c r="S15" s="393"/>
      <c r="T15" s="393"/>
      <c r="U15" s="416"/>
    </row>
    <row r="16" spans="2:21">
      <c r="B16" s="340"/>
      <c r="C16" s="341"/>
      <c r="D16" s="341"/>
      <c r="E16" s="341"/>
      <c r="F16" s="341"/>
      <c r="G16" s="341"/>
      <c r="H16" s="341"/>
      <c r="I16" s="341"/>
      <c r="J16" s="341"/>
      <c r="K16" s="341"/>
      <c r="L16" s="341"/>
      <c r="M16" s="341"/>
      <c r="N16" s="341"/>
      <c r="O16" s="341"/>
      <c r="P16" s="341"/>
      <c r="Q16" s="341"/>
      <c r="R16" s="341"/>
      <c r="S16" s="341"/>
      <c r="T16" s="341"/>
      <c r="U16" s="342"/>
    </row>
    <row r="17" spans="2:21">
      <c r="B17" s="340"/>
      <c r="C17" s="341"/>
      <c r="D17" s="341"/>
      <c r="E17" s="341"/>
      <c r="F17" s="341"/>
      <c r="G17" s="341"/>
      <c r="H17" s="341"/>
      <c r="I17" s="341"/>
      <c r="J17" s="341"/>
      <c r="K17" s="341"/>
      <c r="L17" s="341"/>
      <c r="M17" s="341"/>
      <c r="N17" s="341"/>
      <c r="O17" s="341"/>
      <c r="P17" s="341"/>
      <c r="Q17" s="341"/>
      <c r="R17" s="341"/>
      <c r="S17" s="341"/>
      <c r="T17" s="341"/>
      <c r="U17" s="342"/>
    </row>
    <row r="18" spans="2:21">
      <c r="B18" s="340"/>
      <c r="C18" s="341"/>
      <c r="D18" s="341"/>
      <c r="E18" s="341"/>
      <c r="F18" s="341"/>
      <c r="G18" s="341"/>
      <c r="H18" s="341"/>
      <c r="I18" s="341"/>
      <c r="J18" s="341"/>
      <c r="K18" s="341"/>
      <c r="L18" s="341"/>
      <c r="M18" s="341"/>
      <c r="N18" s="341"/>
      <c r="O18" s="341"/>
      <c r="P18" s="341"/>
      <c r="Q18" s="341"/>
      <c r="R18" s="341"/>
      <c r="S18" s="341"/>
      <c r="T18" s="341"/>
      <c r="U18" s="342"/>
    </row>
    <row r="19" spans="2:21">
      <c r="B19" s="340"/>
      <c r="C19" s="341"/>
      <c r="D19" s="341"/>
      <c r="E19" s="341"/>
      <c r="F19" s="341"/>
      <c r="G19" s="341"/>
      <c r="H19" s="341"/>
      <c r="I19" s="341"/>
      <c r="J19" s="341"/>
      <c r="K19" s="341"/>
      <c r="L19" s="341"/>
      <c r="M19" s="341"/>
      <c r="N19" s="341"/>
      <c r="O19" s="341"/>
      <c r="P19" s="341"/>
      <c r="Q19" s="341"/>
      <c r="R19" s="341"/>
      <c r="S19" s="341"/>
      <c r="T19" s="341"/>
      <c r="U19" s="342"/>
    </row>
    <row r="20" spans="2:21">
      <c r="B20" s="340"/>
      <c r="C20" s="341"/>
      <c r="D20" s="341"/>
      <c r="E20" s="341"/>
      <c r="F20" s="341"/>
      <c r="G20" s="341"/>
      <c r="H20" s="341"/>
      <c r="I20" s="341"/>
      <c r="J20" s="341"/>
      <c r="K20" s="341"/>
      <c r="L20" s="341"/>
      <c r="M20" s="341"/>
      <c r="N20" s="341"/>
      <c r="O20" s="341"/>
      <c r="P20" s="341"/>
      <c r="Q20" s="341"/>
      <c r="R20" s="341"/>
      <c r="S20" s="341"/>
      <c r="T20" s="341"/>
      <c r="U20" s="342"/>
    </row>
    <row r="21" spans="2:21">
      <c r="B21" s="340"/>
      <c r="C21" s="341"/>
      <c r="D21" s="341"/>
      <c r="E21" s="341"/>
      <c r="F21" s="341"/>
      <c r="G21" s="341"/>
      <c r="H21" s="341"/>
      <c r="I21" s="341"/>
      <c r="J21" s="341"/>
      <c r="K21" s="341"/>
      <c r="L21" s="341"/>
      <c r="M21" s="341"/>
      <c r="N21" s="341"/>
      <c r="O21" s="341"/>
      <c r="P21" s="341"/>
      <c r="Q21" s="341"/>
      <c r="R21" s="341"/>
      <c r="S21" s="341"/>
      <c r="T21" s="341"/>
      <c r="U21" s="342"/>
    </row>
    <row r="22" spans="2:21">
      <c r="B22" s="340"/>
      <c r="C22" s="341"/>
      <c r="D22" s="341"/>
      <c r="E22" s="341"/>
      <c r="F22" s="341"/>
      <c r="G22" s="341"/>
      <c r="H22" s="341"/>
      <c r="I22" s="341"/>
      <c r="J22" s="341"/>
      <c r="K22" s="341"/>
      <c r="L22" s="341"/>
      <c r="M22" s="341"/>
      <c r="N22" s="341"/>
      <c r="O22" s="341"/>
      <c r="P22" s="341"/>
      <c r="Q22" s="341"/>
      <c r="R22" s="341"/>
      <c r="S22" s="341"/>
      <c r="T22" s="341"/>
      <c r="U22" s="342"/>
    </row>
    <row r="23" spans="2:21">
      <c r="B23" s="340"/>
      <c r="C23" s="341"/>
      <c r="D23" s="341"/>
      <c r="E23" s="341"/>
      <c r="F23" s="341"/>
      <c r="G23" s="341"/>
      <c r="H23" s="341"/>
      <c r="I23" s="341"/>
      <c r="J23" s="341"/>
      <c r="K23" s="341"/>
      <c r="L23" s="341"/>
      <c r="M23" s="341"/>
      <c r="N23" s="341"/>
      <c r="O23" s="341"/>
      <c r="P23" s="341"/>
      <c r="Q23" s="341"/>
      <c r="R23" s="341"/>
      <c r="S23" s="341"/>
      <c r="T23" s="341"/>
      <c r="U23" s="342"/>
    </row>
    <row r="24" spans="2:21">
      <c r="B24" s="340"/>
      <c r="C24" s="341"/>
      <c r="D24" s="341"/>
      <c r="E24" s="341"/>
      <c r="F24" s="341"/>
      <c r="G24" s="341"/>
      <c r="H24" s="341"/>
      <c r="I24" s="341"/>
      <c r="J24" s="341"/>
      <c r="K24" s="341"/>
      <c r="L24" s="341"/>
      <c r="M24" s="341"/>
      <c r="N24" s="341"/>
      <c r="O24" s="341"/>
      <c r="P24" s="341"/>
      <c r="Q24" s="341"/>
      <c r="R24" s="341"/>
      <c r="S24" s="341"/>
      <c r="T24" s="341"/>
      <c r="U24" s="342"/>
    </row>
    <row r="25" spans="2:21">
      <c r="B25" s="340"/>
      <c r="C25" s="341"/>
      <c r="D25" s="341"/>
      <c r="E25" s="341"/>
      <c r="F25" s="341"/>
      <c r="G25" s="341"/>
      <c r="H25" s="341"/>
      <c r="I25" s="341"/>
      <c r="J25" s="341"/>
      <c r="K25" s="341"/>
      <c r="L25" s="341"/>
      <c r="M25" s="341"/>
      <c r="N25" s="341"/>
      <c r="O25" s="341"/>
      <c r="P25" s="341"/>
      <c r="Q25" s="341"/>
      <c r="R25" s="341"/>
      <c r="S25" s="341"/>
      <c r="T25" s="341"/>
      <c r="U25" s="342"/>
    </row>
    <row r="26" spans="2:21">
      <c r="B26" s="340"/>
      <c r="C26" s="341"/>
      <c r="D26" s="341"/>
      <c r="E26" s="341"/>
      <c r="F26" s="341"/>
      <c r="G26" s="341"/>
      <c r="H26" s="341"/>
      <c r="I26" s="341"/>
      <c r="J26" s="341"/>
      <c r="K26" s="341"/>
      <c r="L26" s="341"/>
      <c r="M26" s="341"/>
      <c r="N26" s="341"/>
      <c r="O26" s="341"/>
      <c r="P26" s="341"/>
      <c r="Q26" s="341"/>
      <c r="R26" s="341"/>
      <c r="S26" s="341"/>
      <c r="T26" s="341"/>
      <c r="U26" s="342"/>
    </row>
    <row r="27" spans="2:21">
      <c r="B27" s="340"/>
      <c r="C27" s="341"/>
      <c r="D27" s="341"/>
      <c r="E27" s="341"/>
      <c r="F27" s="341"/>
      <c r="G27" s="341"/>
      <c r="H27" s="341"/>
      <c r="I27" s="341"/>
      <c r="J27" s="341"/>
      <c r="K27" s="341"/>
      <c r="L27" s="341"/>
      <c r="M27" s="341"/>
      <c r="N27" s="341"/>
      <c r="O27" s="341"/>
      <c r="P27" s="341"/>
      <c r="Q27" s="341"/>
      <c r="R27" s="341"/>
      <c r="S27" s="341"/>
      <c r="T27" s="341"/>
      <c r="U27" s="342"/>
    </row>
    <row r="28" spans="2:21">
      <c r="B28" s="340"/>
      <c r="C28" s="341"/>
      <c r="D28" s="341"/>
      <c r="E28" s="341"/>
      <c r="F28" s="341"/>
      <c r="G28" s="341"/>
      <c r="H28" s="341"/>
      <c r="I28" s="341"/>
      <c r="J28" s="341"/>
      <c r="K28" s="341"/>
      <c r="L28" s="341"/>
      <c r="M28" s="341"/>
      <c r="N28" s="341"/>
      <c r="O28" s="341"/>
      <c r="P28" s="341"/>
      <c r="Q28" s="341"/>
      <c r="R28" s="341"/>
      <c r="S28" s="341"/>
      <c r="T28" s="341"/>
      <c r="U28" s="342"/>
    </row>
    <row r="29" spans="2:21">
      <c r="B29" s="340"/>
      <c r="C29" s="341"/>
      <c r="D29" s="341"/>
      <c r="E29" s="341"/>
      <c r="F29" s="341"/>
      <c r="G29" s="341"/>
      <c r="H29" s="341"/>
      <c r="I29" s="341"/>
      <c r="J29" s="341"/>
      <c r="K29" s="341"/>
      <c r="L29" s="341"/>
      <c r="M29" s="341"/>
      <c r="N29" s="341"/>
      <c r="O29" s="341"/>
      <c r="P29" s="341"/>
      <c r="Q29" s="341"/>
      <c r="R29" s="341"/>
      <c r="S29" s="341"/>
      <c r="T29" s="341"/>
      <c r="U29" s="342"/>
    </row>
    <row r="30" spans="2:21">
      <c r="B30" s="340"/>
      <c r="C30" s="341"/>
      <c r="D30" s="341"/>
      <c r="E30" s="341"/>
      <c r="F30" s="341"/>
      <c r="G30" s="341"/>
      <c r="H30" s="341"/>
      <c r="I30" s="341"/>
      <c r="J30" s="341"/>
      <c r="K30" s="341"/>
      <c r="L30" s="341"/>
      <c r="M30" s="341"/>
      <c r="N30" s="341"/>
      <c r="O30" s="341"/>
      <c r="P30" s="341"/>
      <c r="Q30" s="341"/>
      <c r="R30" s="341"/>
      <c r="S30" s="341"/>
      <c r="T30" s="341"/>
      <c r="U30" s="342"/>
    </row>
    <row r="31" spans="2:21">
      <c r="B31" s="413"/>
      <c r="C31" s="386"/>
      <c r="D31" s="386"/>
      <c r="E31" s="386"/>
      <c r="F31" s="393" t="s">
        <v>14</v>
      </c>
      <c r="G31" s="393"/>
      <c r="H31" s="393"/>
      <c r="I31" s="393"/>
      <c r="J31" s="393"/>
      <c r="K31" s="393"/>
      <c r="L31" s="393"/>
      <c r="M31" s="393"/>
      <c r="N31" s="393"/>
      <c r="O31" s="393"/>
      <c r="P31" s="393"/>
      <c r="Q31" s="393"/>
      <c r="R31" s="386"/>
      <c r="S31" s="386"/>
      <c r="T31" s="386"/>
      <c r="U31" s="412"/>
    </row>
    <row r="32" spans="2:21">
      <c r="B32" s="413"/>
      <c r="C32" s="386"/>
      <c r="D32" s="386"/>
      <c r="E32" s="386"/>
      <c r="F32" s="393"/>
      <c r="G32" s="393"/>
      <c r="H32" s="393"/>
      <c r="I32" s="393"/>
      <c r="J32" s="393"/>
      <c r="K32" s="393"/>
      <c r="L32" s="393"/>
      <c r="M32" s="393"/>
      <c r="N32" s="393"/>
      <c r="O32" s="393"/>
      <c r="P32" s="393"/>
      <c r="Q32" s="393"/>
      <c r="R32" s="386"/>
      <c r="S32" s="386"/>
      <c r="T32" s="386"/>
      <c r="U32" s="412"/>
    </row>
    <row r="33" spans="2:23" ht="15.75" thickBot="1">
      <c r="B33" s="414"/>
      <c r="C33" s="397"/>
      <c r="D33" s="397"/>
      <c r="E33" s="397"/>
      <c r="F33" s="397"/>
      <c r="G33" s="397"/>
      <c r="H33" s="397"/>
      <c r="I33" s="397"/>
      <c r="J33" s="397"/>
      <c r="K33" s="397"/>
      <c r="L33" s="397"/>
      <c r="M33" s="397"/>
      <c r="N33" s="397"/>
      <c r="O33" s="397"/>
      <c r="P33" s="397"/>
      <c r="Q33" s="397"/>
      <c r="R33" s="397"/>
      <c r="S33" s="397"/>
      <c r="T33" s="397"/>
      <c r="U33" s="415"/>
    </row>
    <row r="34" spans="2:23" ht="16.5" thickTop="1" thickBot="1">
      <c r="B34" s="400"/>
      <c r="C34" s="400"/>
      <c r="D34" s="400"/>
      <c r="E34" s="400"/>
      <c r="F34" s="400"/>
      <c r="G34" s="400"/>
      <c r="H34" s="400"/>
      <c r="I34" s="400"/>
      <c r="J34" s="400"/>
      <c r="K34" s="400"/>
      <c r="L34" s="400"/>
      <c r="M34" s="400"/>
      <c r="N34" s="400"/>
      <c r="O34" s="400"/>
      <c r="P34" s="400"/>
      <c r="Q34" s="400"/>
      <c r="R34" s="400"/>
      <c r="S34" s="400"/>
      <c r="T34" s="400"/>
      <c r="U34" s="400"/>
    </row>
    <row r="35" spans="2:23" ht="15.75" customHeight="1" thickTop="1">
      <c r="B35" s="403" t="s">
        <v>16</v>
      </c>
      <c r="C35" s="404"/>
      <c r="D35" s="404"/>
      <c r="E35" s="404"/>
      <c r="F35" s="404"/>
      <c r="G35" s="404"/>
      <c r="H35" s="404"/>
      <c r="I35" s="404"/>
      <c r="J35" s="404"/>
      <c r="K35" s="404"/>
      <c r="L35" s="404"/>
      <c r="M35" s="404"/>
      <c r="N35" s="404"/>
      <c r="O35" s="404"/>
      <c r="P35" s="404"/>
      <c r="Q35" s="404"/>
      <c r="R35" s="404"/>
      <c r="S35" s="404"/>
      <c r="T35" s="404"/>
      <c r="U35" s="404"/>
      <c r="V35" s="404"/>
      <c r="W35" s="405"/>
    </row>
    <row r="36" spans="2:23" ht="15" customHeight="1" thickBot="1">
      <c r="B36" s="406"/>
      <c r="C36" s="407"/>
      <c r="D36" s="407"/>
      <c r="E36" s="407"/>
      <c r="F36" s="407"/>
      <c r="G36" s="407"/>
      <c r="H36" s="407"/>
      <c r="I36" s="407"/>
      <c r="J36" s="407"/>
      <c r="K36" s="407"/>
      <c r="L36" s="407"/>
      <c r="M36" s="407"/>
      <c r="N36" s="407"/>
      <c r="O36" s="407"/>
      <c r="P36" s="407"/>
      <c r="Q36" s="407"/>
      <c r="R36" s="407"/>
      <c r="S36" s="407"/>
      <c r="T36" s="407"/>
      <c r="U36" s="407"/>
      <c r="V36" s="407"/>
      <c r="W36" s="408"/>
    </row>
    <row r="37" spans="2:23" ht="14.25" customHeight="1" thickTop="1">
      <c r="B37" s="403"/>
      <c r="C37" s="404"/>
      <c r="D37" s="404"/>
      <c r="E37" s="404"/>
      <c r="F37" s="404"/>
      <c r="G37" s="404"/>
      <c r="H37" s="404"/>
      <c r="I37" s="404"/>
      <c r="J37" s="404"/>
      <c r="K37" s="404"/>
      <c r="L37" s="404"/>
      <c r="M37" s="404"/>
      <c r="N37" s="404"/>
      <c r="O37" s="404"/>
      <c r="P37" s="404"/>
      <c r="Q37" s="404"/>
      <c r="R37" s="404"/>
      <c r="S37" s="404"/>
      <c r="T37" s="404"/>
      <c r="U37" s="404"/>
      <c r="V37" s="404"/>
      <c r="W37" s="405"/>
    </row>
    <row r="38" spans="2:23">
      <c r="B38" s="402" t="s">
        <v>17</v>
      </c>
      <c r="C38" s="393"/>
      <c r="D38" s="393"/>
      <c r="E38" s="393"/>
      <c r="F38" s="393"/>
      <c r="G38" s="393"/>
      <c r="H38" s="393"/>
      <c r="I38" s="393"/>
      <c r="J38" s="393"/>
      <c r="K38" s="393"/>
      <c r="L38" s="393"/>
      <c r="M38" s="393"/>
      <c r="N38" s="393"/>
      <c r="O38" s="393" t="s">
        <v>15</v>
      </c>
      <c r="P38" s="393"/>
      <c r="Q38" s="393"/>
      <c r="R38" s="393"/>
      <c r="S38" s="393"/>
      <c r="T38" s="392">
        <v>0.5</v>
      </c>
      <c r="U38" s="392"/>
      <c r="V38" s="392"/>
      <c r="W38" s="424"/>
    </row>
    <row r="39" spans="2:23">
      <c r="B39" s="367"/>
      <c r="C39" s="393"/>
      <c r="D39" s="393"/>
      <c r="E39" s="393"/>
      <c r="F39" s="393"/>
      <c r="G39" s="393"/>
      <c r="H39" s="393"/>
      <c r="I39" s="393"/>
      <c r="J39" s="393"/>
      <c r="K39" s="393"/>
      <c r="L39" s="393"/>
      <c r="M39" s="393"/>
      <c r="N39" s="393"/>
      <c r="O39" s="393"/>
      <c r="P39" s="393"/>
      <c r="Q39" s="393"/>
      <c r="R39" s="393"/>
      <c r="S39" s="393"/>
      <c r="T39" s="392"/>
      <c r="U39" s="392"/>
      <c r="V39" s="392"/>
      <c r="W39" s="424"/>
    </row>
    <row r="40" spans="2:23">
      <c r="B40" s="367" t="s">
        <v>18</v>
      </c>
      <c r="C40" s="393"/>
      <c r="D40" s="393"/>
      <c r="E40" s="393"/>
      <c r="F40" s="393"/>
      <c r="G40" s="393"/>
      <c r="H40" s="393"/>
      <c r="I40" s="393"/>
      <c r="J40" s="393"/>
      <c r="K40" s="393"/>
      <c r="L40" s="393"/>
      <c r="M40" s="393"/>
      <c r="N40" s="393"/>
      <c r="O40" s="393"/>
      <c r="P40" s="393"/>
      <c r="Q40" s="393" t="s">
        <v>19</v>
      </c>
      <c r="R40" s="393"/>
      <c r="S40" s="393"/>
      <c r="T40" s="393"/>
      <c r="U40" s="381" t="s">
        <v>25</v>
      </c>
      <c r="V40" s="381"/>
      <c r="W40" s="382"/>
    </row>
    <row r="41" spans="2:23">
      <c r="B41" s="367"/>
      <c r="C41" s="393"/>
      <c r="D41" s="393"/>
      <c r="E41" s="393"/>
      <c r="F41" s="393"/>
      <c r="G41" s="393"/>
      <c r="H41" s="393"/>
      <c r="I41" s="393"/>
      <c r="J41" s="393"/>
      <c r="K41" s="393"/>
      <c r="L41" s="393"/>
      <c r="M41" s="393"/>
      <c r="N41" s="393"/>
      <c r="O41" s="393"/>
      <c r="P41" s="393"/>
      <c r="Q41" s="393"/>
      <c r="R41" s="393"/>
      <c r="S41" s="393"/>
      <c r="T41" s="393"/>
      <c r="U41" s="381"/>
      <c r="V41" s="381"/>
      <c r="W41" s="382"/>
    </row>
    <row r="42" spans="2:23">
      <c r="B42" s="367" t="s">
        <v>6</v>
      </c>
      <c r="C42" s="393" t="s">
        <v>20</v>
      </c>
      <c r="D42" s="393"/>
      <c r="E42" s="393"/>
      <c r="F42" s="393"/>
      <c r="G42" s="393" t="s">
        <v>21</v>
      </c>
      <c r="H42" s="393"/>
      <c r="I42" s="393"/>
      <c r="J42" s="393" t="s">
        <v>22</v>
      </c>
      <c r="K42" s="393" t="s">
        <v>23</v>
      </c>
      <c r="L42" s="393"/>
      <c r="M42" s="393"/>
      <c r="N42" s="393"/>
      <c r="O42" s="393"/>
      <c r="P42" s="393"/>
      <c r="Q42" s="393" t="s">
        <v>26</v>
      </c>
      <c r="R42" s="393"/>
      <c r="S42" s="381" t="s">
        <v>27</v>
      </c>
      <c r="T42" s="381"/>
      <c r="U42" s="381"/>
      <c r="V42" s="381"/>
      <c r="W42" s="382"/>
    </row>
    <row r="43" spans="2:23">
      <c r="B43" s="367"/>
      <c r="C43" s="393"/>
      <c r="D43" s="393"/>
      <c r="E43" s="393"/>
      <c r="F43" s="393"/>
      <c r="G43" s="393"/>
      <c r="H43" s="393"/>
      <c r="I43" s="393"/>
      <c r="J43" s="393"/>
      <c r="K43" s="393">
        <v>1</v>
      </c>
      <c r="L43" s="393"/>
      <c r="M43" s="393">
        <v>2</v>
      </c>
      <c r="N43" s="393"/>
      <c r="O43" s="393">
        <v>3</v>
      </c>
      <c r="P43" s="393"/>
      <c r="Q43" s="393"/>
      <c r="R43" s="393"/>
      <c r="S43" s="381"/>
      <c r="T43" s="381"/>
      <c r="U43" s="381"/>
      <c r="V43" s="381"/>
      <c r="W43" s="382"/>
    </row>
    <row r="44" spans="2:23" ht="18.75" customHeight="1">
      <c r="B44" s="367"/>
      <c r="C44" s="393"/>
      <c r="D44" s="393"/>
      <c r="E44" s="393"/>
      <c r="F44" s="393"/>
      <c r="G44" s="393"/>
      <c r="H44" s="393"/>
      <c r="I44" s="393"/>
      <c r="J44" s="393"/>
      <c r="K44" s="393" t="s">
        <v>24</v>
      </c>
      <c r="L44" s="393"/>
      <c r="M44" s="393" t="s">
        <v>24</v>
      </c>
      <c r="N44" s="393"/>
      <c r="O44" s="393" t="s">
        <v>24</v>
      </c>
      <c r="P44" s="393"/>
      <c r="Q44" s="393"/>
      <c r="R44" s="393"/>
      <c r="S44" s="381"/>
      <c r="T44" s="381"/>
      <c r="U44" s="381"/>
      <c r="V44" s="381"/>
      <c r="W44" s="382"/>
    </row>
    <row r="45" spans="2:23">
      <c r="B45" s="367">
        <v>1</v>
      </c>
      <c r="C45" s="341" t="s">
        <v>28</v>
      </c>
      <c r="D45" s="341"/>
      <c r="E45" s="341"/>
      <c r="F45" s="341"/>
      <c r="G45" s="341" t="s">
        <v>29</v>
      </c>
      <c r="H45" s="341"/>
      <c r="I45" s="341"/>
      <c r="J45" s="392">
        <v>0.4</v>
      </c>
      <c r="K45" s="391">
        <v>0.4</v>
      </c>
      <c r="L45" s="391"/>
      <c r="M45" s="391">
        <v>0.1</v>
      </c>
      <c r="N45" s="391"/>
      <c r="O45" s="391">
        <v>0.2</v>
      </c>
      <c r="P45" s="391"/>
      <c r="Q45" s="383">
        <f>IFERROR(AVERAGEIF(K45:P47,"&lt;&gt;0"),"")</f>
        <v>0.23333333333333331</v>
      </c>
      <c r="R45" s="383"/>
      <c r="S45" s="383">
        <f>IFERROR(Q45*J45,"")</f>
        <v>9.3333333333333324E-2</v>
      </c>
      <c r="T45" s="383"/>
      <c r="U45" s="341"/>
      <c r="V45" s="341"/>
      <c r="W45" s="342"/>
    </row>
    <row r="46" spans="2:23">
      <c r="B46" s="367"/>
      <c r="C46" s="341"/>
      <c r="D46" s="341"/>
      <c r="E46" s="341"/>
      <c r="F46" s="341"/>
      <c r="G46" s="341"/>
      <c r="H46" s="341"/>
      <c r="I46" s="341"/>
      <c r="J46" s="392"/>
      <c r="K46" s="391"/>
      <c r="L46" s="391"/>
      <c r="M46" s="391"/>
      <c r="N46" s="391"/>
      <c r="O46" s="391"/>
      <c r="P46" s="391"/>
      <c r="Q46" s="383"/>
      <c r="R46" s="383"/>
      <c r="S46" s="383"/>
      <c r="T46" s="383"/>
      <c r="U46" s="341"/>
      <c r="V46" s="341"/>
      <c r="W46" s="342"/>
    </row>
    <row r="47" spans="2:23">
      <c r="B47" s="367"/>
      <c r="C47" s="341"/>
      <c r="D47" s="341"/>
      <c r="E47" s="341"/>
      <c r="F47" s="341"/>
      <c r="G47" s="341"/>
      <c r="H47" s="341"/>
      <c r="I47" s="341"/>
      <c r="J47" s="392"/>
      <c r="K47" s="391"/>
      <c r="L47" s="391"/>
      <c r="M47" s="391"/>
      <c r="N47" s="391"/>
      <c r="O47" s="391"/>
      <c r="P47" s="391"/>
      <c r="Q47" s="383"/>
      <c r="R47" s="383"/>
      <c r="S47" s="383"/>
      <c r="T47" s="383"/>
      <c r="U47" s="341"/>
      <c r="V47" s="341"/>
      <c r="W47" s="342"/>
    </row>
    <row r="48" spans="2:23">
      <c r="B48" s="367">
        <v>2</v>
      </c>
      <c r="C48" s="341" t="s">
        <v>28</v>
      </c>
      <c r="D48" s="341"/>
      <c r="E48" s="341"/>
      <c r="F48" s="341"/>
      <c r="G48" s="341" t="s">
        <v>29</v>
      </c>
      <c r="H48" s="341"/>
      <c r="I48" s="341"/>
      <c r="J48" s="392">
        <v>0.6</v>
      </c>
      <c r="K48" s="391">
        <v>0.6</v>
      </c>
      <c r="L48" s="391"/>
      <c r="M48" s="391">
        <v>0.3</v>
      </c>
      <c r="N48" s="391"/>
      <c r="O48" s="391">
        <v>0.1</v>
      </c>
      <c r="P48" s="391"/>
      <c r="Q48" s="383">
        <f t="shared" ref="Q48" si="0">IFERROR(AVERAGEIF(K48:P50,"&lt;&gt;0"),"")</f>
        <v>0.33333333333333331</v>
      </c>
      <c r="R48" s="383"/>
      <c r="S48" s="383">
        <f t="shared" ref="S48" si="1">IFERROR(Q48*J48,"")</f>
        <v>0.19999999999999998</v>
      </c>
      <c r="T48" s="383"/>
      <c r="U48" s="341"/>
      <c r="V48" s="341"/>
      <c r="W48" s="342"/>
    </row>
    <row r="49" spans="2:23">
      <c r="B49" s="367"/>
      <c r="C49" s="341"/>
      <c r="D49" s="341"/>
      <c r="E49" s="341"/>
      <c r="F49" s="341"/>
      <c r="G49" s="341"/>
      <c r="H49" s="341"/>
      <c r="I49" s="341"/>
      <c r="J49" s="392"/>
      <c r="K49" s="391"/>
      <c r="L49" s="391"/>
      <c r="M49" s="391"/>
      <c r="N49" s="391"/>
      <c r="O49" s="391"/>
      <c r="P49" s="391"/>
      <c r="Q49" s="383"/>
      <c r="R49" s="383"/>
      <c r="S49" s="383"/>
      <c r="T49" s="383"/>
      <c r="U49" s="341"/>
      <c r="V49" s="341"/>
      <c r="W49" s="342"/>
    </row>
    <row r="50" spans="2:23">
      <c r="B50" s="367"/>
      <c r="C50" s="341"/>
      <c r="D50" s="341"/>
      <c r="E50" s="341"/>
      <c r="F50" s="341"/>
      <c r="G50" s="341"/>
      <c r="H50" s="341"/>
      <c r="I50" s="341"/>
      <c r="J50" s="392"/>
      <c r="K50" s="391"/>
      <c r="L50" s="391"/>
      <c r="M50" s="391"/>
      <c r="N50" s="391"/>
      <c r="O50" s="391"/>
      <c r="P50" s="391"/>
      <c r="Q50" s="383"/>
      <c r="R50" s="383"/>
      <c r="S50" s="383"/>
      <c r="T50" s="383"/>
      <c r="U50" s="341"/>
      <c r="V50" s="341"/>
      <c r="W50" s="342"/>
    </row>
    <row r="51" spans="2:23">
      <c r="B51" s="367">
        <v>3</v>
      </c>
      <c r="C51" s="341"/>
      <c r="D51" s="341"/>
      <c r="E51" s="341"/>
      <c r="F51" s="341"/>
      <c r="G51" s="341"/>
      <c r="H51" s="341"/>
      <c r="I51" s="341"/>
      <c r="J51" s="392"/>
      <c r="K51" s="391"/>
      <c r="L51" s="391"/>
      <c r="M51" s="391"/>
      <c r="N51" s="391"/>
      <c r="O51" s="391"/>
      <c r="P51" s="391"/>
      <c r="Q51" s="383" t="str">
        <f t="shared" ref="Q51" si="2">IFERROR(AVERAGEIF(K51:P53,"&lt;&gt;0"),"")</f>
        <v/>
      </c>
      <c r="R51" s="383"/>
      <c r="S51" s="383" t="str">
        <f t="shared" ref="S51" si="3">IFERROR(Q51*J51,"")</f>
        <v/>
      </c>
      <c r="T51" s="383"/>
      <c r="U51" s="341"/>
      <c r="V51" s="341"/>
      <c r="W51" s="342"/>
    </row>
    <row r="52" spans="2:23">
      <c r="B52" s="367"/>
      <c r="C52" s="341"/>
      <c r="D52" s="341"/>
      <c r="E52" s="341"/>
      <c r="F52" s="341"/>
      <c r="G52" s="341"/>
      <c r="H52" s="341"/>
      <c r="I52" s="341"/>
      <c r="J52" s="392"/>
      <c r="K52" s="391"/>
      <c r="L52" s="391"/>
      <c r="M52" s="391"/>
      <c r="N52" s="391"/>
      <c r="O52" s="391"/>
      <c r="P52" s="391"/>
      <c r="Q52" s="383"/>
      <c r="R52" s="383"/>
      <c r="S52" s="383"/>
      <c r="T52" s="383"/>
      <c r="U52" s="341"/>
      <c r="V52" s="341"/>
      <c r="W52" s="342"/>
    </row>
    <row r="53" spans="2:23">
      <c r="B53" s="367"/>
      <c r="C53" s="341"/>
      <c r="D53" s="341"/>
      <c r="E53" s="341"/>
      <c r="F53" s="341"/>
      <c r="G53" s="341"/>
      <c r="H53" s="341"/>
      <c r="I53" s="341"/>
      <c r="J53" s="392"/>
      <c r="K53" s="391"/>
      <c r="L53" s="391"/>
      <c r="M53" s="391"/>
      <c r="N53" s="391"/>
      <c r="O53" s="391"/>
      <c r="P53" s="391"/>
      <c r="Q53" s="383"/>
      <c r="R53" s="383"/>
      <c r="S53" s="383"/>
      <c r="T53" s="383"/>
      <c r="U53" s="341"/>
      <c r="V53" s="341"/>
      <c r="W53" s="342"/>
    </row>
    <row r="54" spans="2:23">
      <c r="B54" s="367">
        <v>4</v>
      </c>
      <c r="C54" s="341"/>
      <c r="D54" s="341"/>
      <c r="E54" s="341"/>
      <c r="F54" s="341"/>
      <c r="G54" s="341"/>
      <c r="H54" s="341"/>
      <c r="I54" s="341"/>
      <c r="J54" s="392"/>
      <c r="K54" s="391"/>
      <c r="L54" s="391"/>
      <c r="M54" s="391"/>
      <c r="N54" s="391"/>
      <c r="O54" s="391"/>
      <c r="P54" s="391"/>
      <c r="Q54" s="383" t="str">
        <f t="shared" ref="Q54" si="4">IFERROR(AVERAGEIF(K54:P56,"&lt;&gt;0"),"")</f>
        <v/>
      </c>
      <c r="R54" s="383"/>
      <c r="S54" s="383" t="str">
        <f t="shared" ref="S54" si="5">IFERROR(Q54*J54,"")</f>
        <v/>
      </c>
      <c r="T54" s="383"/>
      <c r="U54" s="341"/>
      <c r="V54" s="341"/>
      <c r="W54" s="342"/>
    </row>
    <row r="55" spans="2:23">
      <c r="B55" s="367"/>
      <c r="C55" s="341"/>
      <c r="D55" s="341"/>
      <c r="E55" s="341"/>
      <c r="F55" s="341"/>
      <c r="G55" s="341"/>
      <c r="H55" s="341"/>
      <c r="I55" s="341"/>
      <c r="J55" s="392"/>
      <c r="K55" s="391"/>
      <c r="L55" s="391"/>
      <c r="M55" s="391"/>
      <c r="N55" s="391"/>
      <c r="O55" s="391"/>
      <c r="P55" s="391"/>
      <c r="Q55" s="383"/>
      <c r="R55" s="383"/>
      <c r="S55" s="383"/>
      <c r="T55" s="383"/>
      <c r="U55" s="341"/>
      <c r="V55" s="341"/>
      <c r="W55" s="342"/>
    </row>
    <row r="56" spans="2:23">
      <c r="B56" s="367"/>
      <c r="C56" s="341"/>
      <c r="D56" s="341"/>
      <c r="E56" s="341"/>
      <c r="F56" s="341"/>
      <c r="G56" s="341"/>
      <c r="H56" s="341"/>
      <c r="I56" s="341"/>
      <c r="J56" s="392"/>
      <c r="K56" s="391"/>
      <c r="L56" s="391"/>
      <c r="M56" s="391"/>
      <c r="N56" s="391"/>
      <c r="O56" s="391"/>
      <c r="P56" s="391"/>
      <c r="Q56" s="383"/>
      <c r="R56" s="383"/>
      <c r="S56" s="383"/>
      <c r="T56" s="383"/>
      <c r="U56" s="341"/>
      <c r="V56" s="341"/>
      <c r="W56" s="342"/>
    </row>
    <row r="57" spans="2:23">
      <c r="B57" s="367">
        <v>5</v>
      </c>
      <c r="C57" s="341"/>
      <c r="D57" s="341"/>
      <c r="E57" s="341"/>
      <c r="F57" s="341"/>
      <c r="G57" s="341"/>
      <c r="H57" s="341"/>
      <c r="I57" s="341"/>
      <c r="J57" s="392"/>
      <c r="K57" s="391"/>
      <c r="L57" s="391"/>
      <c r="M57" s="391"/>
      <c r="N57" s="391"/>
      <c r="O57" s="391"/>
      <c r="P57" s="391"/>
      <c r="Q57" s="383" t="str">
        <f t="shared" ref="Q57" si="6">IFERROR(AVERAGEIF(K57:P59,"&lt;&gt;0"),"")</f>
        <v/>
      </c>
      <c r="R57" s="383"/>
      <c r="S57" s="383" t="str">
        <f t="shared" ref="S57" si="7">IFERROR(Q57*J57,"")</f>
        <v/>
      </c>
      <c r="T57" s="383"/>
      <c r="U57" s="341"/>
      <c r="V57" s="341"/>
      <c r="W57" s="342"/>
    </row>
    <row r="58" spans="2:23">
      <c r="B58" s="367"/>
      <c r="C58" s="341"/>
      <c r="D58" s="341"/>
      <c r="E58" s="341"/>
      <c r="F58" s="341"/>
      <c r="G58" s="341"/>
      <c r="H58" s="341"/>
      <c r="I58" s="341"/>
      <c r="J58" s="392"/>
      <c r="K58" s="391"/>
      <c r="L58" s="391"/>
      <c r="M58" s="391"/>
      <c r="N58" s="391"/>
      <c r="O58" s="391"/>
      <c r="P58" s="391"/>
      <c r="Q58" s="383"/>
      <c r="R58" s="383"/>
      <c r="S58" s="383"/>
      <c r="T58" s="383"/>
      <c r="U58" s="341"/>
      <c r="V58" s="341"/>
      <c r="W58" s="342"/>
    </row>
    <row r="59" spans="2:23">
      <c r="B59" s="367"/>
      <c r="C59" s="341"/>
      <c r="D59" s="341"/>
      <c r="E59" s="341"/>
      <c r="F59" s="341"/>
      <c r="G59" s="341"/>
      <c r="H59" s="341"/>
      <c r="I59" s="341"/>
      <c r="J59" s="392"/>
      <c r="K59" s="391"/>
      <c r="L59" s="391"/>
      <c r="M59" s="391"/>
      <c r="N59" s="391"/>
      <c r="O59" s="391"/>
      <c r="P59" s="391"/>
      <c r="Q59" s="383"/>
      <c r="R59" s="383"/>
      <c r="S59" s="383"/>
      <c r="T59" s="383"/>
      <c r="U59" s="341"/>
      <c r="V59" s="341"/>
      <c r="W59" s="342"/>
    </row>
    <row r="60" spans="2:23" ht="9.75" customHeight="1">
      <c r="B60" s="3"/>
      <c r="C60" s="386"/>
      <c r="D60" s="386"/>
      <c r="E60" s="386"/>
      <c r="F60" s="386"/>
      <c r="G60" s="386"/>
      <c r="H60" s="386"/>
      <c r="I60" s="386"/>
      <c r="J60" s="386"/>
      <c r="K60" s="386"/>
      <c r="L60" s="386"/>
      <c r="M60" s="386"/>
      <c r="N60" s="386"/>
      <c r="O60" s="386"/>
      <c r="P60" s="386"/>
      <c r="Q60" s="386"/>
      <c r="R60" s="386"/>
      <c r="S60" s="386"/>
      <c r="T60" s="386"/>
      <c r="U60" s="386"/>
      <c r="V60" s="386"/>
      <c r="W60" s="412"/>
    </row>
    <row r="61" spans="2:23">
      <c r="B61" s="413"/>
      <c r="C61" s="386"/>
      <c r="D61" s="384" t="s">
        <v>30</v>
      </c>
      <c r="E61" s="384"/>
      <c r="F61" s="384"/>
      <c r="G61" s="384"/>
      <c r="H61" s="384"/>
      <c r="I61" s="384"/>
      <c r="J61" s="395">
        <f>SUM(J45:J59)</f>
        <v>1</v>
      </c>
      <c r="K61" s="386"/>
      <c r="L61" s="386"/>
      <c r="M61" s="384" t="s">
        <v>31</v>
      </c>
      <c r="N61" s="384"/>
      <c r="O61" s="384"/>
      <c r="P61" s="384"/>
      <c r="Q61" s="384"/>
      <c r="R61" s="384"/>
      <c r="S61" s="398">
        <f>SUMIF(S45:T59,"&lt;&gt;0")</f>
        <v>0.29333333333333333</v>
      </c>
      <c r="T61" s="398"/>
      <c r="U61" s="386"/>
      <c r="V61" s="386"/>
      <c r="W61" s="412"/>
    </row>
    <row r="62" spans="2:23">
      <c r="B62" s="413"/>
      <c r="C62" s="386"/>
      <c r="D62" s="384"/>
      <c r="E62" s="384"/>
      <c r="F62" s="384"/>
      <c r="G62" s="384"/>
      <c r="H62" s="384"/>
      <c r="I62" s="384"/>
      <c r="J62" s="395"/>
      <c r="K62" s="386"/>
      <c r="L62" s="386"/>
      <c r="M62" s="384"/>
      <c r="N62" s="384"/>
      <c r="O62" s="384"/>
      <c r="P62" s="384"/>
      <c r="Q62" s="384"/>
      <c r="R62" s="384"/>
      <c r="S62" s="398"/>
      <c r="T62" s="398"/>
      <c r="U62" s="386"/>
      <c r="V62" s="386"/>
      <c r="W62" s="412"/>
    </row>
    <row r="63" spans="2:23">
      <c r="B63" s="413"/>
      <c r="C63" s="386"/>
      <c r="D63" s="384"/>
      <c r="E63" s="384"/>
      <c r="F63" s="384"/>
      <c r="G63" s="384"/>
      <c r="H63" s="384"/>
      <c r="I63" s="384"/>
      <c r="J63" s="395"/>
      <c r="K63" s="386"/>
      <c r="L63" s="386"/>
      <c r="M63" s="384"/>
      <c r="N63" s="384"/>
      <c r="O63" s="384"/>
      <c r="P63" s="384"/>
      <c r="Q63" s="384"/>
      <c r="R63" s="384"/>
      <c r="S63" s="398"/>
      <c r="T63" s="398"/>
      <c r="U63" s="386"/>
      <c r="V63" s="386"/>
      <c r="W63" s="412"/>
    </row>
    <row r="64" spans="2:23">
      <c r="B64" s="413"/>
      <c r="C64" s="386"/>
      <c r="D64" s="386"/>
      <c r="E64" s="386"/>
      <c r="F64" s="386"/>
      <c r="G64" s="386"/>
      <c r="H64" s="386"/>
      <c r="I64" s="386"/>
      <c r="J64" s="386"/>
      <c r="K64" s="386"/>
      <c r="L64" s="386"/>
      <c r="M64" s="386"/>
      <c r="N64" s="386"/>
      <c r="O64" s="386"/>
      <c r="P64" s="386"/>
      <c r="Q64" s="386"/>
      <c r="R64" s="386"/>
      <c r="S64" s="386"/>
      <c r="T64" s="386"/>
      <c r="U64" s="386"/>
      <c r="V64" s="386"/>
      <c r="W64" s="412"/>
    </row>
    <row r="65" spans="2:23">
      <c r="B65" s="367" t="s">
        <v>32</v>
      </c>
      <c r="C65" s="393"/>
      <c r="D65" s="393"/>
      <c r="E65" s="393"/>
      <c r="F65" s="393"/>
      <c r="G65" s="393"/>
      <c r="H65" s="393"/>
      <c r="I65" s="393"/>
      <c r="J65" s="393"/>
      <c r="K65" s="393"/>
      <c r="L65" s="393"/>
      <c r="M65" s="393"/>
      <c r="N65" s="393"/>
      <c r="O65" s="393"/>
      <c r="P65" s="393"/>
      <c r="Q65" s="393" t="s">
        <v>19</v>
      </c>
      <c r="R65" s="393"/>
      <c r="S65" s="393"/>
      <c r="T65" s="393"/>
      <c r="U65" s="381" t="s">
        <v>25</v>
      </c>
      <c r="V65" s="381"/>
      <c r="W65" s="382"/>
    </row>
    <row r="66" spans="2:23">
      <c r="B66" s="367"/>
      <c r="C66" s="393"/>
      <c r="D66" s="393"/>
      <c r="E66" s="393"/>
      <c r="F66" s="393"/>
      <c r="G66" s="393"/>
      <c r="H66" s="393"/>
      <c r="I66" s="393"/>
      <c r="J66" s="393"/>
      <c r="K66" s="393"/>
      <c r="L66" s="393"/>
      <c r="M66" s="393"/>
      <c r="N66" s="393"/>
      <c r="O66" s="393"/>
      <c r="P66" s="393"/>
      <c r="Q66" s="393"/>
      <c r="R66" s="393"/>
      <c r="S66" s="393"/>
      <c r="T66" s="393"/>
      <c r="U66" s="381"/>
      <c r="V66" s="381"/>
      <c r="W66" s="382"/>
    </row>
    <row r="67" spans="2:23">
      <c r="B67" s="367" t="s">
        <v>6</v>
      </c>
      <c r="C67" s="393" t="s">
        <v>33</v>
      </c>
      <c r="D67" s="393"/>
      <c r="E67" s="393"/>
      <c r="F67" s="393"/>
      <c r="G67" s="393" t="s">
        <v>21</v>
      </c>
      <c r="H67" s="393"/>
      <c r="I67" s="393"/>
      <c r="J67" s="393" t="s">
        <v>22</v>
      </c>
      <c r="K67" s="393" t="s">
        <v>23</v>
      </c>
      <c r="L67" s="393"/>
      <c r="M67" s="393"/>
      <c r="N67" s="393"/>
      <c r="O67" s="393"/>
      <c r="P67" s="393"/>
      <c r="Q67" s="393" t="s">
        <v>26</v>
      </c>
      <c r="R67" s="393"/>
      <c r="S67" s="381" t="s">
        <v>27</v>
      </c>
      <c r="T67" s="381"/>
      <c r="U67" s="381"/>
      <c r="V67" s="381"/>
      <c r="W67" s="382"/>
    </row>
    <row r="68" spans="2:23">
      <c r="B68" s="367"/>
      <c r="C68" s="393"/>
      <c r="D68" s="393"/>
      <c r="E68" s="393"/>
      <c r="F68" s="393"/>
      <c r="G68" s="393"/>
      <c r="H68" s="393"/>
      <c r="I68" s="393"/>
      <c r="J68" s="393"/>
      <c r="K68" s="393">
        <v>1</v>
      </c>
      <c r="L68" s="393"/>
      <c r="M68" s="393">
        <v>2</v>
      </c>
      <c r="N68" s="393"/>
      <c r="O68" s="393">
        <v>3</v>
      </c>
      <c r="P68" s="393"/>
      <c r="Q68" s="393"/>
      <c r="R68" s="393"/>
      <c r="S68" s="381"/>
      <c r="T68" s="381"/>
      <c r="U68" s="381"/>
      <c r="V68" s="381"/>
      <c r="W68" s="382"/>
    </row>
    <row r="69" spans="2:23">
      <c r="B69" s="367"/>
      <c r="C69" s="393"/>
      <c r="D69" s="393"/>
      <c r="E69" s="393"/>
      <c r="F69" s="393"/>
      <c r="G69" s="393"/>
      <c r="H69" s="393"/>
      <c r="I69" s="393"/>
      <c r="J69" s="393"/>
      <c r="K69" s="393" t="s">
        <v>24</v>
      </c>
      <c r="L69" s="393"/>
      <c r="M69" s="393" t="s">
        <v>24</v>
      </c>
      <c r="N69" s="393"/>
      <c r="O69" s="393" t="s">
        <v>24</v>
      </c>
      <c r="P69" s="393"/>
      <c r="Q69" s="393"/>
      <c r="R69" s="393"/>
      <c r="S69" s="381"/>
      <c r="T69" s="381"/>
      <c r="U69" s="381"/>
      <c r="V69" s="381"/>
      <c r="W69" s="382"/>
    </row>
    <row r="70" spans="2:23">
      <c r="B70" s="367">
        <v>1</v>
      </c>
      <c r="C70" s="341" t="s">
        <v>28</v>
      </c>
      <c r="D70" s="341"/>
      <c r="E70" s="341"/>
      <c r="F70" s="341"/>
      <c r="G70" s="341" t="s">
        <v>29</v>
      </c>
      <c r="H70" s="341"/>
      <c r="I70" s="341"/>
      <c r="J70" s="392">
        <v>0.4</v>
      </c>
      <c r="K70" s="391">
        <v>0.5</v>
      </c>
      <c r="L70" s="391"/>
      <c r="M70" s="391">
        <v>0.5</v>
      </c>
      <c r="N70" s="391"/>
      <c r="O70" s="391">
        <v>0.4</v>
      </c>
      <c r="P70" s="391"/>
      <c r="Q70" s="383">
        <f>IFERROR(AVERAGEIF(K70:P72,"&lt;&gt;0"),"")</f>
        <v>0.46666666666666662</v>
      </c>
      <c r="R70" s="383"/>
      <c r="S70" s="383">
        <f>IFERROR(Q70*J70,"")</f>
        <v>0.18666666666666665</v>
      </c>
      <c r="T70" s="383"/>
      <c r="U70" s="341"/>
      <c r="V70" s="341"/>
      <c r="W70" s="342"/>
    </row>
    <row r="71" spans="2:23">
      <c r="B71" s="367"/>
      <c r="C71" s="341"/>
      <c r="D71" s="341"/>
      <c r="E71" s="341"/>
      <c r="F71" s="341"/>
      <c r="G71" s="341"/>
      <c r="H71" s="341"/>
      <c r="I71" s="341"/>
      <c r="J71" s="392"/>
      <c r="K71" s="391"/>
      <c r="L71" s="391"/>
      <c r="M71" s="391"/>
      <c r="N71" s="391"/>
      <c r="O71" s="391"/>
      <c r="P71" s="391"/>
      <c r="Q71" s="383"/>
      <c r="R71" s="383"/>
      <c r="S71" s="383"/>
      <c r="T71" s="383"/>
      <c r="U71" s="341"/>
      <c r="V71" s="341"/>
      <c r="W71" s="342"/>
    </row>
    <row r="72" spans="2:23">
      <c r="B72" s="367"/>
      <c r="C72" s="341"/>
      <c r="D72" s="341"/>
      <c r="E72" s="341"/>
      <c r="F72" s="341"/>
      <c r="G72" s="341"/>
      <c r="H72" s="341"/>
      <c r="I72" s="341"/>
      <c r="J72" s="392"/>
      <c r="K72" s="391"/>
      <c r="L72" s="391"/>
      <c r="M72" s="391"/>
      <c r="N72" s="391"/>
      <c r="O72" s="391"/>
      <c r="P72" s="391"/>
      <c r="Q72" s="383"/>
      <c r="R72" s="383"/>
      <c r="S72" s="383"/>
      <c r="T72" s="383"/>
      <c r="U72" s="341"/>
      <c r="V72" s="341"/>
      <c r="W72" s="342"/>
    </row>
    <row r="73" spans="2:23">
      <c r="B73" s="367">
        <v>2</v>
      </c>
      <c r="C73" s="341" t="s">
        <v>28</v>
      </c>
      <c r="D73" s="341"/>
      <c r="E73" s="341"/>
      <c r="F73" s="341"/>
      <c r="G73" s="341" t="s">
        <v>29</v>
      </c>
      <c r="H73" s="341"/>
      <c r="I73" s="341"/>
      <c r="J73" s="392">
        <v>0.6</v>
      </c>
      <c r="K73" s="391">
        <v>0.7</v>
      </c>
      <c r="L73" s="391"/>
      <c r="M73" s="391">
        <v>0.4</v>
      </c>
      <c r="N73" s="391"/>
      <c r="O73" s="391">
        <v>0.2</v>
      </c>
      <c r="P73" s="391"/>
      <c r="Q73" s="383">
        <f t="shared" ref="Q73" si="8">IFERROR(AVERAGEIF(K73:P75,"&lt;&gt;0"),"")</f>
        <v>0.43333333333333335</v>
      </c>
      <c r="R73" s="383"/>
      <c r="S73" s="383">
        <f t="shared" ref="S73" si="9">IFERROR(Q73*J73,"")</f>
        <v>0.26</v>
      </c>
      <c r="T73" s="383"/>
      <c r="U73" s="341"/>
      <c r="V73" s="341"/>
      <c r="W73" s="342"/>
    </row>
    <row r="74" spans="2:23">
      <c r="B74" s="367"/>
      <c r="C74" s="341"/>
      <c r="D74" s="341"/>
      <c r="E74" s="341"/>
      <c r="F74" s="341"/>
      <c r="G74" s="341"/>
      <c r="H74" s="341"/>
      <c r="I74" s="341"/>
      <c r="J74" s="392"/>
      <c r="K74" s="391"/>
      <c r="L74" s="391"/>
      <c r="M74" s="391"/>
      <c r="N74" s="391"/>
      <c r="O74" s="391"/>
      <c r="P74" s="391"/>
      <c r="Q74" s="383"/>
      <c r="R74" s="383"/>
      <c r="S74" s="383"/>
      <c r="T74" s="383"/>
      <c r="U74" s="341"/>
      <c r="V74" s="341"/>
      <c r="W74" s="342"/>
    </row>
    <row r="75" spans="2:23">
      <c r="B75" s="367"/>
      <c r="C75" s="341"/>
      <c r="D75" s="341"/>
      <c r="E75" s="341"/>
      <c r="F75" s="341"/>
      <c r="G75" s="341"/>
      <c r="H75" s="341"/>
      <c r="I75" s="341"/>
      <c r="J75" s="392"/>
      <c r="K75" s="391"/>
      <c r="L75" s="391"/>
      <c r="M75" s="391"/>
      <c r="N75" s="391"/>
      <c r="O75" s="391"/>
      <c r="P75" s="391"/>
      <c r="Q75" s="383"/>
      <c r="R75" s="383"/>
      <c r="S75" s="383"/>
      <c r="T75" s="383"/>
      <c r="U75" s="341"/>
      <c r="V75" s="341"/>
      <c r="W75" s="342"/>
    </row>
    <row r="76" spans="2:23">
      <c r="B76" s="367">
        <v>3</v>
      </c>
      <c r="C76" s="341"/>
      <c r="D76" s="341"/>
      <c r="E76" s="341"/>
      <c r="F76" s="341"/>
      <c r="G76" s="341"/>
      <c r="H76" s="341"/>
      <c r="I76" s="341"/>
      <c r="J76" s="392"/>
      <c r="K76" s="391"/>
      <c r="L76" s="391"/>
      <c r="M76" s="391"/>
      <c r="N76" s="391"/>
      <c r="O76" s="391"/>
      <c r="P76" s="391"/>
      <c r="Q76" s="383" t="str">
        <f t="shared" ref="Q76" si="10">IFERROR(AVERAGEIF(K76:P78,"&lt;&gt;0"),"")</f>
        <v/>
      </c>
      <c r="R76" s="383"/>
      <c r="S76" s="383" t="str">
        <f t="shared" ref="S76" si="11">IFERROR(Q76*J76,"")</f>
        <v/>
      </c>
      <c r="T76" s="383"/>
      <c r="U76" s="341"/>
      <c r="V76" s="341"/>
      <c r="W76" s="342"/>
    </row>
    <row r="77" spans="2:23">
      <c r="B77" s="367"/>
      <c r="C77" s="341"/>
      <c r="D77" s="341"/>
      <c r="E77" s="341"/>
      <c r="F77" s="341"/>
      <c r="G77" s="341"/>
      <c r="H77" s="341"/>
      <c r="I77" s="341"/>
      <c r="J77" s="392"/>
      <c r="K77" s="391"/>
      <c r="L77" s="391"/>
      <c r="M77" s="391"/>
      <c r="N77" s="391"/>
      <c r="O77" s="391"/>
      <c r="P77" s="391"/>
      <c r="Q77" s="383"/>
      <c r="R77" s="383"/>
      <c r="S77" s="383"/>
      <c r="T77" s="383"/>
      <c r="U77" s="341"/>
      <c r="V77" s="341"/>
      <c r="W77" s="342"/>
    </row>
    <row r="78" spans="2:23">
      <c r="B78" s="367"/>
      <c r="C78" s="341"/>
      <c r="D78" s="341"/>
      <c r="E78" s="341"/>
      <c r="F78" s="341"/>
      <c r="G78" s="341"/>
      <c r="H78" s="341"/>
      <c r="I78" s="341"/>
      <c r="J78" s="392"/>
      <c r="K78" s="391"/>
      <c r="L78" s="391"/>
      <c r="M78" s="391"/>
      <c r="N78" s="391"/>
      <c r="O78" s="391"/>
      <c r="P78" s="391"/>
      <c r="Q78" s="383"/>
      <c r="R78" s="383"/>
      <c r="S78" s="383"/>
      <c r="T78" s="383"/>
      <c r="U78" s="341"/>
      <c r="V78" s="341"/>
      <c r="W78" s="342"/>
    </row>
    <row r="79" spans="2:23">
      <c r="B79" s="367">
        <v>4</v>
      </c>
      <c r="C79" s="341"/>
      <c r="D79" s="341"/>
      <c r="E79" s="341"/>
      <c r="F79" s="341"/>
      <c r="G79" s="341"/>
      <c r="H79" s="341"/>
      <c r="I79" s="341"/>
      <c r="J79" s="392"/>
      <c r="K79" s="391"/>
      <c r="L79" s="391"/>
      <c r="M79" s="391"/>
      <c r="N79" s="391"/>
      <c r="O79" s="391"/>
      <c r="P79" s="391"/>
      <c r="Q79" s="383" t="str">
        <f t="shared" ref="Q79" si="12">IFERROR(AVERAGEIF(K79:P81,"&lt;&gt;0"),"")</f>
        <v/>
      </c>
      <c r="R79" s="383"/>
      <c r="S79" s="383" t="str">
        <f t="shared" ref="S79" si="13">IFERROR(Q79*J79,"")</f>
        <v/>
      </c>
      <c r="T79" s="383"/>
      <c r="U79" s="341"/>
      <c r="V79" s="341"/>
      <c r="W79" s="342"/>
    </row>
    <row r="80" spans="2:23">
      <c r="B80" s="367"/>
      <c r="C80" s="341"/>
      <c r="D80" s="341"/>
      <c r="E80" s="341"/>
      <c r="F80" s="341"/>
      <c r="G80" s="341"/>
      <c r="H80" s="341"/>
      <c r="I80" s="341"/>
      <c r="J80" s="392"/>
      <c r="K80" s="391"/>
      <c r="L80" s="391"/>
      <c r="M80" s="391"/>
      <c r="N80" s="391"/>
      <c r="O80" s="391"/>
      <c r="P80" s="391"/>
      <c r="Q80" s="383"/>
      <c r="R80" s="383"/>
      <c r="S80" s="383"/>
      <c r="T80" s="383"/>
      <c r="U80" s="341"/>
      <c r="V80" s="341"/>
      <c r="W80" s="342"/>
    </row>
    <row r="81" spans="2:31">
      <c r="B81" s="367"/>
      <c r="C81" s="341"/>
      <c r="D81" s="341"/>
      <c r="E81" s="341"/>
      <c r="F81" s="341"/>
      <c r="G81" s="341"/>
      <c r="H81" s="341"/>
      <c r="I81" s="341"/>
      <c r="J81" s="392"/>
      <c r="K81" s="391"/>
      <c r="L81" s="391"/>
      <c r="M81" s="391"/>
      <c r="N81" s="391"/>
      <c r="O81" s="391"/>
      <c r="P81" s="391"/>
      <c r="Q81" s="383"/>
      <c r="R81" s="383"/>
      <c r="S81" s="383"/>
      <c r="T81" s="383"/>
      <c r="U81" s="341"/>
      <c r="V81" s="341"/>
      <c r="W81" s="342"/>
    </row>
    <row r="82" spans="2:31">
      <c r="B82" s="367">
        <v>5</v>
      </c>
      <c r="C82" s="341"/>
      <c r="D82" s="341"/>
      <c r="E82" s="341"/>
      <c r="F82" s="341"/>
      <c r="G82" s="341"/>
      <c r="H82" s="341"/>
      <c r="I82" s="341"/>
      <c r="J82" s="392"/>
      <c r="K82" s="391"/>
      <c r="L82" s="391"/>
      <c r="M82" s="391"/>
      <c r="N82" s="391"/>
      <c r="O82" s="391"/>
      <c r="P82" s="391"/>
      <c r="Q82" s="383" t="str">
        <f t="shared" ref="Q82" si="14">IFERROR(AVERAGEIF(K82:P84,"&lt;&gt;0"),"")</f>
        <v/>
      </c>
      <c r="R82" s="383"/>
      <c r="S82" s="383" t="str">
        <f t="shared" ref="S82" si="15">IFERROR(Q82*J82,"")</f>
        <v/>
      </c>
      <c r="T82" s="383"/>
      <c r="U82" s="341"/>
      <c r="V82" s="341"/>
      <c r="W82" s="342"/>
    </row>
    <row r="83" spans="2:31">
      <c r="B83" s="367"/>
      <c r="C83" s="341"/>
      <c r="D83" s="341"/>
      <c r="E83" s="341"/>
      <c r="F83" s="341"/>
      <c r="G83" s="341"/>
      <c r="H83" s="341"/>
      <c r="I83" s="341"/>
      <c r="J83" s="392"/>
      <c r="K83" s="391"/>
      <c r="L83" s="391"/>
      <c r="M83" s="391"/>
      <c r="N83" s="391"/>
      <c r="O83" s="391"/>
      <c r="P83" s="391"/>
      <c r="Q83" s="383"/>
      <c r="R83" s="383"/>
      <c r="S83" s="383"/>
      <c r="T83" s="383"/>
      <c r="U83" s="341"/>
      <c r="V83" s="341"/>
      <c r="W83" s="342"/>
    </row>
    <row r="84" spans="2:31">
      <c r="B84" s="367"/>
      <c r="C84" s="341"/>
      <c r="D84" s="341"/>
      <c r="E84" s="341"/>
      <c r="F84" s="341"/>
      <c r="G84" s="341"/>
      <c r="H84" s="341"/>
      <c r="I84" s="341"/>
      <c r="J84" s="392"/>
      <c r="K84" s="391"/>
      <c r="L84" s="391"/>
      <c r="M84" s="391"/>
      <c r="N84" s="391"/>
      <c r="O84" s="391"/>
      <c r="P84" s="391"/>
      <c r="Q84" s="383"/>
      <c r="R84" s="383"/>
      <c r="S84" s="383"/>
      <c r="T84" s="383"/>
      <c r="U84" s="341"/>
      <c r="V84" s="341"/>
      <c r="W84" s="342"/>
    </row>
    <row r="85" spans="2:31">
      <c r="B85" s="3"/>
      <c r="C85" s="386"/>
      <c r="D85" s="386"/>
      <c r="E85" s="386"/>
      <c r="F85" s="386"/>
      <c r="G85" s="386"/>
      <c r="H85" s="386"/>
      <c r="I85" s="386"/>
      <c r="J85" s="386"/>
      <c r="K85" s="386"/>
      <c r="L85" s="386"/>
      <c r="M85" s="386"/>
      <c r="N85" s="386"/>
      <c r="O85" s="386"/>
      <c r="P85" s="386"/>
      <c r="Q85" s="386"/>
      <c r="R85" s="386"/>
      <c r="S85" s="386"/>
      <c r="T85" s="386"/>
      <c r="U85" s="386"/>
      <c r="V85" s="386"/>
      <c r="W85" s="412"/>
    </row>
    <row r="86" spans="2:31" hidden="1">
      <c r="B86" s="413"/>
      <c r="C86" s="386"/>
      <c r="D86" s="393" t="s">
        <v>30</v>
      </c>
      <c r="E86" s="393"/>
      <c r="F86" s="393"/>
      <c r="G86" s="393"/>
      <c r="H86" s="393"/>
      <c r="I86" s="393"/>
      <c r="J86" s="392">
        <f>SUM(J70:J84)</f>
        <v>1</v>
      </c>
      <c r="K86" s="386"/>
      <c r="L86" s="386"/>
      <c r="M86" s="393" t="s">
        <v>31</v>
      </c>
      <c r="N86" s="393"/>
      <c r="O86" s="393"/>
      <c r="P86" s="393"/>
      <c r="Q86" s="393"/>
      <c r="R86" s="393"/>
      <c r="S86" s="383">
        <f>SUMIF(S70:T84,"&lt;&gt;0")</f>
        <v>0.44666666666666666</v>
      </c>
      <c r="T86" s="383"/>
      <c r="U86" s="386"/>
      <c r="V86" s="386"/>
      <c r="W86" s="412"/>
    </row>
    <row r="87" spans="2:31" hidden="1">
      <c r="B87" s="413"/>
      <c r="C87" s="386"/>
      <c r="D87" s="393"/>
      <c r="E87" s="393"/>
      <c r="F87" s="393"/>
      <c r="G87" s="393"/>
      <c r="H87" s="393"/>
      <c r="I87" s="393"/>
      <c r="J87" s="392"/>
      <c r="K87" s="386"/>
      <c r="L87" s="386"/>
      <c r="M87" s="393"/>
      <c r="N87" s="393"/>
      <c r="O87" s="393"/>
      <c r="P87" s="393"/>
      <c r="Q87" s="393"/>
      <c r="R87" s="393"/>
      <c r="S87" s="383"/>
      <c r="T87" s="383"/>
      <c r="U87" s="386"/>
      <c r="V87" s="386"/>
      <c r="W87" s="412"/>
    </row>
    <row r="88" spans="2:31" hidden="1">
      <c r="B88" s="413"/>
      <c r="C88" s="386"/>
      <c r="D88" s="393"/>
      <c r="E88" s="393"/>
      <c r="F88" s="393"/>
      <c r="G88" s="393"/>
      <c r="H88" s="393"/>
      <c r="I88" s="393"/>
      <c r="J88" s="392"/>
      <c r="K88" s="386"/>
      <c r="L88" s="386"/>
      <c r="M88" s="393"/>
      <c r="N88" s="393"/>
      <c r="O88" s="393"/>
      <c r="P88" s="393"/>
      <c r="Q88" s="393"/>
      <c r="R88" s="393"/>
      <c r="S88" s="383"/>
      <c r="T88" s="383"/>
      <c r="U88" s="386"/>
      <c r="V88" s="386"/>
      <c r="W88" s="412"/>
    </row>
    <row r="89" spans="2:31" ht="9" customHeight="1" thickBot="1">
      <c r="B89" s="414"/>
      <c r="C89" s="397"/>
      <c r="D89" s="397"/>
      <c r="E89" s="397"/>
      <c r="F89" s="397"/>
      <c r="G89" s="397"/>
      <c r="H89" s="397"/>
      <c r="I89" s="397"/>
      <c r="J89" s="397"/>
      <c r="K89" s="397"/>
      <c r="L89" s="397"/>
      <c r="M89" s="397"/>
      <c r="N89" s="397"/>
      <c r="O89" s="397"/>
      <c r="P89" s="397"/>
      <c r="Q89" s="397"/>
      <c r="R89" s="397"/>
      <c r="S89" s="397"/>
      <c r="T89" s="397"/>
      <c r="U89" s="397"/>
      <c r="V89" s="397"/>
      <c r="W89" s="415"/>
    </row>
    <row r="90" spans="2:31" ht="15.75" thickTop="1">
      <c r="B90" s="400"/>
      <c r="C90" s="400"/>
      <c r="D90" s="400"/>
      <c r="E90" s="400"/>
      <c r="F90" s="400"/>
      <c r="G90" s="400"/>
      <c r="H90" s="400"/>
      <c r="I90" s="400"/>
      <c r="J90" s="400"/>
      <c r="K90" s="400"/>
      <c r="L90" s="400"/>
      <c r="M90" s="400"/>
      <c r="N90" s="400"/>
      <c r="O90" s="400"/>
      <c r="P90" s="400"/>
      <c r="Q90" s="400"/>
      <c r="R90" s="400"/>
      <c r="S90" s="400"/>
      <c r="T90" s="400"/>
      <c r="U90" s="400"/>
      <c r="V90" s="400"/>
      <c r="W90" s="400"/>
    </row>
    <row r="91" spans="2:31" ht="15.75" thickBot="1">
      <c r="B91" s="401"/>
      <c r="C91" s="401"/>
      <c r="D91" s="401"/>
      <c r="E91" s="401"/>
      <c r="F91" s="401"/>
      <c r="G91" s="401"/>
      <c r="H91" s="401"/>
      <c r="I91" s="401"/>
      <c r="J91" s="401"/>
      <c r="K91" s="401"/>
      <c r="L91" s="401"/>
      <c r="M91" s="401"/>
      <c r="N91" s="401"/>
      <c r="O91" s="401"/>
      <c r="P91" s="401"/>
      <c r="Q91" s="401"/>
      <c r="R91" s="401"/>
      <c r="S91" s="401"/>
      <c r="T91" s="401"/>
      <c r="U91" s="401"/>
      <c r="V91" s="401"/>
      <c r="W91" s="401"/>
    </row>
    <row r="92" spans="2:31" ht="15" customHeight="1" thickTop="1">
      <c r="B92" s="403" t="s">
        <v>34</v>
      </c>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5"/>
    </row>
    <row r="93" spans="2:31" ht="15" customHeight="1" thickBot="1">
      <c r="B93" s="406"/>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8"/>
    </row>
    <row r="94" spans="2:31" ht="19.5" thickTop="1">
      <c r="B94" s="409"/>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1"/>
    </row>
    <row r="95" spans="2:31">
      <c r="B95" s="402" t="s">
        <v>35</v>
      </c>
      <c r="C95" s="393"/>
      <c r="D95" s="393"/>
      <c r="E95" s="393"/>
      <c r="F95" s="393"/>
      <c r="G95" s="393"/>
      <c r="H95" s="393"/>
      <c r="I95" s="393"/>
      <c r="J95" s="393"/>
      <c r="K95" s="393"/>
      <c r="L95" s="393"/>
      <c r="M95" s="393"/>
      <c r="N95" s="393"/>
      <c r="O95" s="393" t="s">
        <v>15</v>
      </c>
      <c r="P95" s="393"/>
      <c r="Q95" s="393"/>
      <c r="R95" s="393"/>
      <c r="S95" s="393"/>
      <c r="T95" s="392">
        <v>0.5</v>
      </c>
      <c r="U95" s="392"/>
      <c r="V95" s="392"/>
      <c r="W95" s="392"/>
      <c r="X95" s="386"/>
      <c r="Y95" s="386"/>
      <c r="Z95" s="386"/>
      <c r="AA95" s="386"/>
      <c r="AB95" s="386"/>
      <c r="AC95" s="386"/>
      <c r="AD95" s="386"/>
      <c r="AE95" s="412"/>
    </row>
    <row r="96" spans="2:31">
      <c r="B96" s="367"/>
      <c r="C96" s="393"/>
      <c r="D96" s="393"/>
      <c r="E96" s="393"/>
      <c r="F96" s="393"/>
      <c r="G96" s="393"/>
      <c r="H96" s="393"/>
      <c r="I96" s="393"/>
      <c r="J96" s="393"/>
      <c r="K96" s="393"/>
      <c r="L96" s="393"/>
      <c r="M96" s="393"/>
      <c r="N96" s="393"/>
      <c r="O96" s="393"/>
      <c r="P96" s="393"/>
      <c r="Q96" s="393"/>
      <c r="R96" s="393"/>
      <c r="S96" s="393"/>
      <c r="T96" s="392"/>
      <c r="U96" s="392"/>
      <c r="V96" s="392"/>
      <c r="W96" s="392"/>
      <c r="X96" s="386"/>
      <c r="Y96" s="386"/>
      <c r="Z96" s="386"/>
      <c r="AA96" s="386"/>
      <c r="AB96" s="386"/>
      <c r="AC96" s="386"/>
      <c r="AD96" s="386"/>
      <c r="AE96" s="412"/>
    </row>
    <row r="97" spans="2:31" ht="15" customHeight="1">
      <c r="B97" s="367" t="s">
        <v>6</v>
      </c>
      <c r="C97" s="393" t="s">
        <v>36</v>
      </c>
      <c r="D97" s="393"/>
      <c r="E97" s="393"/>
      <c r="F97" s="393"/>
      <c r="G97" s="393" t="s">
        <v>22</v>
      </c>
      <c r="H97" s="393" t="s">
        <v>74</v>
      </c>
      <c r="I97" s="393"/>
      <c r="J97" s="394" t="s">
        <v>37</v>
      </c>
      <c r="K97" s="394"/>
      <c r="L97" s="394"/>
      <c r="M97" s="394"/>
      <c r="N97" s="394"/>
      <c r="O97" s="394"/>
      <c r="P97" s="393" t="s">
        <v>23</v>
      </c>
      <c r="Q97" s="393"/>
      <c r="R97" s="393"/>
      <c r="S97" s="393"/>
      <c r="T97" s="393"/>
      <c r="U97" s="393"/>
      <c r="V97" s="393" t="s">
        <v>38</v>
      </c>
      <c r="W97" s="393"/>
      <c r="X97" s="381" t="s">
        <v>39</v>
      </c>
      <c r="Y97" s="381"/>
      <c r="Z97" s="381" t="s">
        <v>40</v>
      </c>
      <c r="AA97" s="381"/>
      <c r="AB97" s="381" t="s">
        <v>25</v>
      </c>
      <c r="AC97" s="381"/>
      <c r="AD97" s="381"/>
      <c r="AE97" s="382"/>
    </row>
    <row r="98" spans="2:31" ht="15" customHeight="1">
      <c r="B98" s="367"/>
      <c r="C98" s="393"/>
      <c r="D98" s="393"/>
      <c r="E98" s="393"/>
      <c r="F98" s="393"/>
      <c r="G98" s="393"/>
      <c r="H98" s="393"/>
      <c r="I98" s="393"/>
      <c r="J98" s="394"/>
      <c r="K98" s="394"/>
      <c r="L98" s="394"/>
      <c r="M98" s="394"/>
      <c r="N98" s="394"/>
      <c r="O98" s="394"/>
      <c r="P98" s="393">
        <v>1</v>
      </c>
      <c r="Q98" s="393"/>
      <c r="R98" s="393">
        <v>2</v>
      </c>
      <c r="S98" s="393"/>
      <c r="T98" s="393">
        <v>3</v>
      </c>
      <c r="U98" s="393"/>
      <c r="V98" s="393"/>
      <c r="W98" s="393"/>
      <c r="X98" s="381"/>
      <c r="Y98" s="381"/>
      <c r="Z98" s="381"/>
      <c r="AA98" s="381"/>
      <c r="AB98" s="381"/>
      <c r="AC98" s="381"/>
      <c r="AD98" s="381"/>
      <c r="AE98" s="382"/>
    </row>
    <row r="99" spans="2:31" ht="15" customHeight="1">
      <c r="B99" s="367"/>
      <c r="C99" s="393"/>
      <c r="D99" s="393"/>
      <c r="E99" s="393"/>
      <c r="F99" s="393"/>
      <c r="G99" s="393"/>
      <c r="H99" s="393"/>
      <c r="I99" s="393"/>
      <c r="J99" s="394"/>
      <c r="K99" s="394"/>
      <c r="L99" s="394"/>
      <c r="M99" s="394"/>
      <c r="N99" s="394"/>
      <c r="O99" s="394"/>
      <c r="P99" s="393" t="s">
        <v>24</v>
      </c>
      <c r="Q99" s="393"/>
      <c r="R99" s="393" t="s">
        <v>24</v>
      </c>
      <c r="S99" s="393"/>
      <c r="T99" s="393" t="s">
        <v>24</v>
      </c>
      <c r="U99" s="393"/>
      <c r="V99" s="393"/>
      <c r="W99" s="393"/>
      <c r="X99" s="381"/>
      <c r="Y99" s="381"/>
      <c r="Z99" s="381"/>
      <c r="AA99" s="381"/>
      <c r="AB99" s="381"/>
      <c r="AC99" s="381"/>
      <c r="AD99" s="381"/>
      <c r="AE99" s="382"/>
    </row>
    <row r="100" spans="2:31" ht="19.5" customHeight="1">
      <c r="B100" s="367">
        <v>1</v>
      </c>
      <c r="C100" s="341" t="s">
        <v>41</v>
      </c>
      <c r="D100" s="341"/>
      <c r="E100" s="341"/>
      <c r="F100" s="341"/>
      <c r="G100" s="392">
        <v>0.2</v>
      </c>
      <c r="H100" s="393" t="s">
        <v>42</v>
      </c>
      <c r="I100" s="393"/>
      <c r="J100" s="390" t="s">
        <v>43</v>
      </c>
      <c r="K100" s="390"/>
      <c r="L100" s="390"/>
      <c r="M100" s="390"/>
      <c r="N100" s="390"/>
      <c r="O100" s="390"/>
      <c r="P100" s="391">
        <v>1</v>
      </c>
      <c r="Q100" s="391"/>
      <c r="R100" s="391">
        <v>0.8</v>
      </c>
      <c r="S100" s="391"/>
      <c r="T100" s="391">
        <v>0.8</v>
      </c>
      <c r="U100" s="391"/>
      <c r="V100" s="383">
        <f t="shared" ref="V100:V129" si="16">IFERROR(AVERAGEIF(P100:U100,"&lt;&gt;0"),"")</f>
        <v>0.8666666666666667</v>
      </c>
      <c r="W100" s="383"/>
      <c r="X100" s="383">
        <f>IFERROR(AVERAGEIF(V100:W105,"&lt;&gt;0"),"")</f>
        <v>0.84444444444444455</v>
      </c>
      <c r="Y100" s="383"/>
      <c r="Z100" s="383">
        <f>IFERROR(X100*G100,"")</f>
        <v>0.16888888888888892</v>
      </c>
      <c r="AA100" s="383"/>
      <c r="AB100" s="381"/>
      <c r="AC100" s="381"/>
      <c r="AD100" s="381"/>
      <c r="AE100" s="382"/>
    </row>
    <row r="101" spans="2:31" ht="15" customHeight="1">
      <c r="B101" s="367"/>
      <c r="C101" s="341"/>
      <c r="D101" s="341"/>
      <c r="E101" s="341"/>
      <c r="F101" s="341"/>
      <c r="G101" s="392"/>
      <c r="H101" s="393"/>
      <c r="I101" s="393"/>
      <c r="J101" s="390" t="s">
        <v>44</v>
      </c>
      <c r="K101" s="390"/>
      <c r="L101" s="390"/>
      <c r="M101" s="390"/>
      <c r="N101" s="390"/>
      <c r="O101" s="390"/>
      <c r="P101" s="391">
        <v>1</v>
      </c>
      <c r="Q101" s="391"/>
      <c r="R101" s="391">
        <v>0.9</v>
      </c>
      <c r="S101" s="391"/>
      <c r="T101" s="391">
        <v>0.8</v>
      </c>
      <c r="U101" s="391"/>
      <c r="V101" s="383">
        <f t="shared" si="16"/>
        <v>0.9</v>
      </c>
      <c r="W101" s="383"/>
      <c r="X101" s="383"/>
      <c r="Y101" s="383"/>
      <c r="Z101" s="383"/>
      <c r="AA101" s="383"/>
      <c r="AB101" s="381"/>
      <c r="AC101" s="381"/>
      <c r="AD101" s="381"/>
      <c r="AE101" s="382"/>
    </row>
    <row r="102" spans="2:31" ht="15" customHeight="1">
      <c r="B102" s="367"/>
      <c r="C102" s="341"/>
      <c r="D102" s="341"/>
      <c r="E102" s="341"/>
      <c r="F102" s="341"/>
      <c r="G102" s="392"/>
      <c r="H102" s="393"/>
      <c r="I102" s="393"/>
      <c r="J102" s="390" t="s">
        <v>45</v>
      </c>
      <c r="K102" s="390"/>
      <c r="L102" s="390"/>
      <c r="M102" s="390"/>
      <c r="N102" s="390"/>
      <c r="O102" s="390"/>
      <c r="P102" s="391">
        <v>1</v>
      </c>
      <c r="Q102" s="391"/>
      <c r="R102" s="391">
        <v>0.9</v>
      </c>
      <c r="S102" s="391"/>
      <c r="T102" s="391">
        <v>0.8</v>
      </c>
      <c r="U102" s="391"/>
      <c r="V102" s="383">
        <f t="shared" si="16"/>
        <v>0.9</v>
      </c>
      <c r="W102" s="383"/>
      <c r="X102" s="383"/>
      <c r="Y102" s="383"/>
      <c r="Z102" s="383"/>
      <c r="AA102" s="383"/>
      <c r="AB102" s="381"/>
      <c r="AC102" s="381"/>
      <c r="AD102" s="381"/>
      <c r="AE102" s="382"/>
    </row>
    <row r="103" spans="2:31" ht="15" customHeight="1">
      <c r="B103" s="367"/>
      <c r="C103" s="341"/>
      <c r="D103" s="341"/>
      <c r="E103" s="341"/>
      <c r="F103" s="341"/>
      <c r="G103" s="392"/>
      <c r="H103" s="393"/>
      <c r="I103" s="393"/>
      <c r="J103" s="390" t="s">
        <v>46</v>
      </c>
      <c r="K103" s="390"/>
      <c r="L103" s="390"/>
      <c r="M103" s="390"/>
      <c r="N103" s="390"/>
      <c r="O103" s="390"/>
      <c r="P103" s="391">
        <v>0.1</v>
      </c>
      <c r="Q103" s="391"/>
      <c r="R103" s="391">
        <v>0.9</v>
      </c>
      <c r="S103" s="391"/>
      <c r="T103" s="391">
        <v>0.8</v>
      </c>
      <c r="U103" s="391"/>
      <c r="V103" s="383">
        <f t="shared" si="16"/>
        <v>0.6</v>
      </c>
      <c r="W103" s="383"/>
      <c r="X103" s="383"/>
      <c r="Y103" s="383"/>
      <c r="Z103" s="383"/>
      <c r="AA103" s="383"/>
      <c r="AB103" s="381"/>
      <c r="AC103" s="381"/>
      <c r="AD103" s="381"/>
      <c r="AE103" s="382"/>
    </row>
    <row r="104" spans="2:31" ht="15" customHeight="1">
      <c r="B104" s="367"/>
      <c r="C104" s="341"/>
      <c r="D104" s="341"/>
      <c r="E104" s="341"/>
      <c r="F104" s="341"/>
      <c r="G104" s="392"/>
      <c r="H104" s="393"/>
      <c r="I104" s="393"/>
      <c r="J104" s="390" t="s">
        <v>47</v>
      </c>
      <c r="K104" s="390"/>
      <c r="L104" s="390"/>
      <c r="M104" s="390"/>
      <c r="N104" s="390"/>
      <c r="O104" s="390"/>
      <c r="P104" s="391">
        <v>1</v>
      </c>
      <c r="Q104" s="391"/>
      <c r="R104" s="391">
        <v>0.9</v>
      </c>
      <c r="S104" s="391"/>
      <c r="T104" s="391">
        <v>0.8</v>
      </c>
      <c r="U104" s="391"/>
      <c r="V104" s="383">
        <f t="shared" si="16"/>
        <v>0.9</v>
      </c>
      <c r="W104" s="383"/>
      <c r="X104" s="383"/>
      <c r="Y104" s="383"/>
      <c r="Z104" s="383"/>
      <c r="AA104" s="383"/>
      <c r="AB104" s="381"/>
      <c r="AC104" s="381"/>
      <c r="AD104" s="381"/>
      <c r="AE104" s="382"/>
    </row>
    <row r="105" spans="2:31" ht="15" customHeight="1">
      <c r="B105" s="367"/>
      <c r="C105" s="341"/>
      <c r="D105" s="341"/>
      <c r="E105" s="341"/>
      <c r="F105" s="341"/>
      <c r="G105" s="392"/>
      <c r="H105" s="393"/>
      <c r="I105" s="393"/>
      <c r="J105" s="390" t="s">
        <v>48</v>
      </c>
      <c r="K105" s="390"/>
      <c r="L105" s="390"/>
      <c r="M105" s="390"/>
      <c r="N105" s="390"/>
      <c r="O105" s="390"/>
      <c r="P105" s="391">
        <v>1</v>
      </c>
      <c r="Q105" s="391"/>
      <c r="R105" s="391">
        <v>0.9</v>
      </c>
      <c r="S105" s="391"/>
      <c r="T105" s="391">
        <v>0.8</v>
      </c>
      <c r="U105" s="391"/>
      <c r="V105" s="383">
        <f t="shared" si="16"/>
        <v>0.9</v>
      </c>
      <c r="W105" s="383"/>
      <c r="X105" s="383"/>
      <c r="Y105" s="383"/>
      <c r="Z105" s="383"/>
      <c r="AA105" s="383"/>
      <c r="AB105" s="381"/>
      <c r="AC105" s="381"/>
      <c r="AD105" s="381"/>
      <c r="AE105" s="382"/>
    </row>
    <row r="106" spans="2:31" ht="15" customHeight="1">
      <c r="B106" s="367">
        <v>2</v>
      </c>
      <c r="C106" s="341" t="s">
        <v>49</v>
      </c>
      <c r="D106" s="341"/>
      <c r="E106" s="341"/>
      <c r="F106" s="341"/>
      <c r="G106" s="392">
        <v>0.2</v>
      </c>
      <c r="H106" s="393" t="s">
        <v>42</v>
      </c>
      <c r="I106" s="393"/>
      <c r="J106" s="390" t="s">
        <v>50</v>
      </c>
      <c r="K106" s="390"/>
      <c r="L106" s="390"/>
      <c r="M106" s="390"/>
      <c r="N106" s="390"/>
      <c r="O106" s="390"/>
      <c r="P106" s="391">
        <v>1</v>
      </c>
      <c r="Q106" s="391"/>
      <c r="R106" s="391">
        <v>0.8</v>
      </c>
      <c r="S106" s="391"/>
      <c r="T106" s="391">
        <v>0.8</v>
      </c>
      <c r="U106" s="391"/>
      <c r="V106" s="383">
        <f t="shared" si="16"/>
        <v>0.8666666666666667</v>
      </c>
      <c r="W106" s="383"/>
      <c r="X106" s="383">
        <f>IFERROR(AVERAGEIF(V106:W111,"&lt;&gt;0"),"")</f>
        <v>0.89333333333333331</v>
      </c>
      <c r="Y106" s="383"/>
      <c r="Z106" s="383">
        <f>IFERROR(X106*G106,"")</f>
        <v>0.17866666666666667</v>
      </c>
      <c r="AA106" s="383"/>
      <c r="AB106" s="381"/>
      <c r="AC106" s="381"/>
      <c r="AD106" s="381"/>
      <c r="AE106" s="382"/>
    </row>
    <row r="107" spans="2:31" ht="15" customHeight="1">
      <c r="B107" s="367"/>
      <c r="C107" s="341"/>
      <c r="D107" s="341"/>
      <c r="E107" s="341"/>
      <c r="F107" s="341"/>
      <c r="G107" s="392"/>
      <c r="H107" s="393"/>
      <c r="I107" s="393"/>
      <c r="J107" s="390" t="s">
        <v>51</v>
      </c>
      <c r="K107" s="390"/>
      <c r="L107" s="390"/>
      <c r="M107" s="390"/>
      <c r="N107" s="390"/>
      <c r="O107" s="390"/>
      <c r="P107" s="391">
        <v>1</v>
      </c>
      <c r="Q107" s="391"/>
      <c r="R107" s="391">
        <v>0.9</v>
      </c>
      <c r="S107" s="391"/>
      <c r="T107" s="391">
        <v>0.8</v>
      </c>
      <c r="U107" s="391"/>
      <c r="V107" s="383">
        <f t="shared" si="16"/>
        <v>0.9</v>
      </c>
      <c r="W107" s="383"/>
      <c r="X107" s="383"/>
      <c r="Y107" s="383"/>
      <c r="Z107" s="383"/>
      <c r="AA107" s="383"/>
      <c r="AB107" s="381"/>
      <c r="AC107" s="381"/>
      <c r="AD107" s="381"/>
      <c r="AE107" s="382"/>
    </row>
    <row r="108" spans="2:31" ht="15" customHeight="1">
      <c r="B108" s="367"/>
      <c r="C108" s="341"/>
      <c r="D108" s="341"/>
      <c r="E108" s="341"/>
      <c r="F108" s="341"/>
      <c r="G108" s="392"/>
      <c r="H108" s="393"/>
      <c r="I108" s="393"/>
      <c r="J108" s="390" t="s">
        <v>52</v>
      </c>
      <c r="K108" s="390"/>
      <c r="L108" s="390"/>
      <c r="M108" s="390"/>
      <c r="N108" s="390"/>
      <c r="O108" s="390"/>
      <c r="P108" s="391">
        <v>1</v>
      </c>
      <c r="Q108" s="391"/>
      <c r="R108" s="391">
        <v>0.9</v>
      </c>
      <c r="S108" s="391"/>
      <c r="T108" s="391">
        <v>0.8</v>
      </c>
      <c r="U108" s="391"/>
      <c r="V108" s="383">
        <f t="shared" si="16"/>
        <v>0.9</v>
      </c>
      <c r="W108" s="383"/>
      <c r="X108" s="383"/>
      <c r="Y108" s="383"/>
      <c r="Z108" s="383"/>
      <c r="AA108" s="383"/>
      <c r="AB108" s="381"/>
      <c r="AC108" s="381"/>
      <c r="AD108" s="381"/>
      <c r="AE108" s="382"/>
    </row>
    <row r="109" spans="2:31" ht="15" customHeight="1">
      <c r="B109" s="367"/>
      <c r="C109" s="341"/>
      <c r="D109" s="341"/>
      <c r="E109" s="341"/>
      <c r="F109" s="341"/>
      <c r="G109" s="392"/>
      <c r="H109" s="393"/>
      <c r="I109" s="393"/>
      <c r="J109" s="390" t="s">
        <v>53</v>
      </c>
      <c r="K109" s="390"/>
      <c r="L109" s="390"/>
      <c r="M109" s="390"/>
      <c r="N109" s="390"/>
      <c r="O109" s="390"/>
      <c r="P109" s="391">
        <v>1</v>
      </c>
      <c r="Q109" s="391"/>
      <c r="R109" s="391">
        <v>0.9</v>
      </c>
      <c r="S109" s="391"/>
      <c r="T109" s="391">
        <v>0.8</v>
      </c>
      <c r="U109" s="391"/>
      <c r="V109" s="383">
        <f t="shared" si="16"/>
        <v>0.9</v>
      </c>
      <c r="W109" s="383"/>
      <c r="X109" s="383"/>
      <c r="Y109" s="383"/>
      <c r="Z109" s="383"/>
      <c r="AA109" s="383"/>
      <c r="AB109" s="381"/>
      <c r="AC109" s="381"/>
      <c r="AD109" s="381"/>
      <c r="AE109" s="382"/>
    </row>
    <row r="110" spans="2:31" ht="15" customHeight="1">
      <c r="B110" s="367"/>
      <c r="C110" s="341"/>
      <c r="D110" s="341"/>
      <c r="E110" s="341"/>
      <c r="F110" s="341"/>
      <c r="G110" s="392"/>
      <c r="H110" s="393"/>
      <c r="I110" s="393"/>
      <c r="J110" s="390" t="s">
        <v>54</v>
      </c>
      <c r="K110" s="390"/>
      <c r="L110" s="390"/>
      <c r="M110" s="390"/>
      <c r="N110" s="390"/>
      <c r="O110" s="390"/>
      <c r="P110" s="391">
        <v>1</v>
      </c>
      <c r="Q110" s="391"/>
      <c r="R110" s="391">
        <v>0.9</v>
      </c>
      <c r="S110" s="391"/>
      <c r="T110" s="391">
        <v>0.8</v>
      </c>
      <c r="U110" s="391"/>
      <c r="V110" s="383">
        <f t="shared" si="16"/>
        <v>0.9</v>
      </c>
      <c r="W110" s="383"/>
      <c r="X110" s="383"/>
      <c r="Y110" s="383"/>
      <c r="Z110" s="383"/>
      <c r="AA110" s="383"/>
      <c r="AB110" s="381"/>
      <c r="AC110" s="381"/>
      <c r="AD110" s="381"/>
      <c r="AE110" s="382"/>
    </row>
    <row r="111" spans="2:31" ht="15" customHeight="1">
      <c r="B111" s="367"/>
      <c r="C111" s="341"/>
      <c r="D111" s="341"/>
      <c r="E111" s="341"/>
      <c r="F111" s="341"/>
      <c r="G111" s="392"/>
      <c r="H111" s="393"/>
      <c r="I111" s="393"/>
      <c r="J111" s="390"/>
      <c r="K111" s="390"/>
      <c r="L111" s="390"/>
      <c r="M111" s="390"/>
      <c r="N111" s="390"/>
      <c r="O111" s="390"/>
      <c r="P111" s="391"/>
      <c r="Q111" s="391"/>
      <c r="R111" s="391"/>
      <c r="S111" s="391"/>
      <c r="T111" s="391"/>
      <c r="U111" s="391"/>
      <c r="V111" s="383" t="str">
        <f t="shared" si="16"/>
        <v/>
      </c>
      <c r="W111" s="383"/>
      <c r="X111" s="383"/>
      <c r="Y111" s="383"/>
      <c r="Z111" s="383"/>
      <c r="AA111" s="383"/>
      <c r="AB111" s="381"/>
      <c r="AC111" s="381"/>
      <c r="AD111" s="381"/>
      <c r="AE111" s="382"/>
    </row>
    <row r="112" spans="2:31" ht="15" customHeight="1">
      <c r="B112" s="367">
        <v>3</v>
      </c>
      <c r="C112" s="341" t="s">
        <v>55</v>
      </c>
      <c r="D112" s="341"/>
      <c r="E112" s="341"/>
      <c r="F112" s="341"/>
      <c r="G112" s="392">
        <v>0.2</v>
      </c>
      <c r="H112" s="393" t="s">
        <v>42</v>
      </c>
      <c r="I112" s="393"/>
      <c r="J112" s="390" t="s">
        <v>56</v>
      </c>
      <c r="K112" s="390"/>
      <c r="L112" s="390"/>
      <c r="M112" s="390"/>
      <c r="N112" s="390"/>
      <c r="O112" s="390"/>
      <c r="P112" s="391">
        <v>1</v>
      </c>
      <c r="Q112" s="391"/>
      <c r="R112" s="391">
        <v>0.8</v>
      </c>
      <c r="S112" s="391"/>
      <c r="T112" s="391">
        <v>0.8</v>
      </c>
      <c r="U112" s="391"/>
      <c r="V112" s="383">
        <f t="shared" si="16"/>
        <v>0.8666666666666667</v>
      </c>
      <c r="W112" s="383"/>
      <c r="X112" s="383">
        <f>IFERROR(AVERAGEIF(V112:W117,"&lt;&gt;0"),"")</f>
        <v>0.89333333333333331</v>
      </c>
      <c r="Y112" s="383"/>
      <c r="Z112" s="383">
        <f>IFERROR(X112*G112,"")</f>
        <v>0.17866666666666667</v>
      </c>
      <c r="AA112" s="383"/>
      <c r="AB112" s="381"/>
      <c r="AC112" s="381"/>
      <c r="AD112" s="381"/>
      <c r="AE112" s="382"/>
    </row>
    <row r="113" spans="2:31" ht="15" customHeight="1">
      <c r="B113" s="367"/>
      <c r="C113" s="341"/>
      <c r="D113" s="341"/>
      <c r="E113" s="341"/>
      <c r="F113" s="341"/>
      <c r="G113" s="392"/>
      <c r="H113" s="393"/>
      <c r="I113" s="393"/>
      <c r="J113" s="390" t="s">
        <v>57</v>
      </c>
      <c r="K113" s="390"/>
      <c r="L113" s="390"/>
      <c r="M113" s="390"/>
      <c r="N113" s="390"/>
      <c r="O113" s="390"/>
      <c r="P113" s="391">
        <v>1</v>
      </c>
      <c r="Q113" s="391"/>
      <c r="R113" s="391">
        <v>0.9</v>
      </c>
      <c r="S113" s="391"/>
      <c r="T113" s="391">
        <v>0.8</v>
      </c>
      <c r="U113" s="391"/>
      <c r="V113" s="383">
        <f t="shared" si="16"/>
        <v>0.9</v>
      </c>
      <c r="W113" s="383"/>
      <c r="X113" s="383"/>
      <c r="Y113" s="383"/>
      <c r="Z113" s="383"/>
      <c r="AA113" s="383"/>
      <c r="AB113" s="381"/>
      <c r="AC113" s="381"/>
      <c r="AD113" s="381"/>
      <c r="AE113" s="382"/>
    </row>
    <row r="114" spans="2:31" ht="15" customHeight="1">
      <c r="B114" s="367"/>
      <c r="C114" s="341"/>
      <c r="D114" s="341"/>
      <c r="E114" s="341"/>
      <c r="F114" s="341"/>
      <c r="G114" s="392"/>
      <c r="H114" s="393"/>
      <c r="I114" s="393"/>
      <c r="J114" s="390" t="s">
        <v>58</v>
      </c>
      <c r="K114" s="390"/>
      <c r="L114" s="390"/>
      <c r="M114" s="390"/>
      <c r="N114" s="390"/>
      <c r="O114" s="390"/>
      <c r="P114" s="391">
        <v>1</v>
      </c>
      <c r="Q114" s="391"/>
      <c r="R114" s="391">
        <v>0.9</v>
      </c>
      <c r="S114" s="391"/>
      <c r="T114" s="391">
        <v>0.8</v>
      </c>
      <c r="U114" s="391"/>
      <c r="V114" s="383">
        <f t="shared" si="16"/>
        <v>0.9</v>
      </c>
      <c r="W114" s="383"/>
      <c r="X114" s="383"/>
      <c r="Y114" s="383"/>
      <c r="Z114" s="383"/>
      <c r="AA114" s="383"/>
      <c r="AB114" s="381"/>
      <c r="AC114" s="381"/>
      <c r="AD114" s="381"/>
      <c r="AE114" s="382"/>
    </row>
    <row r="115" spans="2:31" ht="15" customHeight="1">
      <c r="B115" s="367"/>
      <c r="C115" s="341"/>
      <c r="D115" s="341"/>
      <c r="E115" s="341"/>
      <c r="F115" s="341"/>
      <c r="G115" s="392"/>
      <c r="H115" s="393"/>
      <c r="I115" s="393"/>
      <c r="J115" s="390" t="s">
        <v>59</v>
      </c>
      <c r="K115" s="390"/>
      <c r="L115" s="390"/>
      <c r="M115" s="390"/>
      <c r="N115" s="390"/>
      <c r="O115" s="390"/>
      <c r="P115" s="391">
        <v>1</v>
      </c>
      <c r="Q115" s="391"/>
      <c r="R115" s="391">
        <v>0.9</v>
      </c>
      <c r="S115" s="391"/>
      <c r="T115" s="391">
        <v>0.8</v>
      </c>
      <c r="U115" s="391"/>
      <c r="V115" s="383">
        <f t="shared" si="16"/>
        <v>0.9</v>
      </c>
      <c r="W115" s="383"/>
      <c r="X115" s="383"/>
      <c r="Y115" s="383"/>
      <c r="Z115" s="383"/>
      <c r="AA115" s="383"/>
      <c r="AB115" s="381"/>
      <c r="AC115" s="381"/>
      <c r="AD115" s="381"/>
      <c r="AE115" s="382"/>
    </row>
    <row r="116" spans="2:31" ht="15" customHeight="1">
      <c r="B116" s="367"/>
      <c r="C116" s="341"/>
      <c r="D116" s="341"/>
      <c r="E116" s="341"/>
      <c r="F116" s="341"/>
      <c r="G116" s="392"/>
      <c r="H116" s="393"/>
      <c r="I116" s="393"/>
      <c r="J116" s="390" t="s">
        <v>60</v>
      </c>
      <c r="K116" s="390"/>
      <c r="L116" s="390"/>
      <c r="M116" s="390"/>
      <c r="N116" s="390"/>
      <c r="O116" s="390"/>
      <c r="P116" s="391">
        <v>1</v>
      </c>
      <c r="Q116" s="391"/>
      <c r="R116" s="391">
        <v>0.9</v>
      </c>
      <c r="S116" s="391"/>
      <c r="T116" s="391">
        <v>0.8</v>
      </c>
      <c r="U116" s="391"/>
      <c r="V116" s="383">
        <f t="shared" si="16"/>
        <v>0.9</v>
      </c>
      <c r="W116" s="383"/>
      <c r="X116" s="383"/>
      <c r="Y116" s="383"/>
      <c r="Z116" s="383"/>
      <c r="AA116" s="383"/>
      <c r="AB116" s="381"/>
      <c r="AC116" s="381"/>
      <c r="AD116" s="381"/>
      <c r="AE116" s="382"/>
    </row>
    <row r="117" spans="2:31" ht="15" customHeight="1">
      <c r="B117" s="367"/>
      <c r="C117" s="341"/>
      <c r="D117" s="341"/>
      <c r="E117" s="341"/>
      <c r="F117" s="341"/>
      <c r="G117" s="392"/>
      <c r="H117" s="393"/>
      <c r="I117" s="393"/>
      <c r="J117" s="390"/>
      <c r="K117" s="390"/>
      <c r="L117" s="390"/>
      <c r="M117" s="390"/>
      <c r="N117" s="390"/>
      <c r="O117" s="390"/>
      <c r="P117" s="391"/>
      <c r="Q117" s="391"/>
      <c r="R117" s="391"/>
      <c r="S117" s="391"/>
      <c r="T117" s="391"/>
      <c r="U117" s="391"/>
      <c r="V117" s="383" t="str">
        <f t="shared" si="16"/>
        <v/>
      </c>
      <c r="W117" s="383"/>
      <c r="X117" s="383"/>
      <c r="Y117" s="383"/>
      <c r="Z117" s="383"/>
      <c r="AA117" s="383"/>
      <c r="AB117" s="381"/>
      <c r="AC117" s="381"/>
      <c r="AD117" s="381"/>
      <c r="AE117" s="382"/>
    </row>
    <row r="118" spans="2:31" ht="15.75" customHeight="1">
      <c r="B118" s="367">
        <v>4</v>
      </c>
      <c r="C118" s="341" t="s">
        <v>61</v>
      </c>
      <c r="D118" s="341"/>
      <c r="E118" s="341"/>
      <c r="F118" s="341"/>
      <c r="G118" s="392">
        <v>0.2</v>
      </c>
      <c r="H118" s="393" t="s">
        <v>42</v>
      </c>
      <c r="I118" s="393"/>
      <c r="J118" s="390" t="s">
        <v>62</v>
      </c>
      <c r="K118" s="390"/>
      <c r="L118" s="390"/>
      <c r="M118" s="390"/>
      <c r="N118" s="390"/>
      <c r="O118" s="390"/>
      <c r="P118" s="391">
        <v>0.4</v>
      </c>
      <c r="Q118" s="391"/>
      <c r="R118" s="391">
        <v>0.5</v>
      </c>
      <c r="S118" s="391"/>
      <c r="T118" s="391">
        <v>0.8</v>
      </c>
      <c r="U118" s="391"/>
      <c r="V118" s="383">
        <f t="shared" si="16"/>
        <v>0.56666666666666676</v>
      </c>
      <c r="W118" s="383"/>
      <c r="X118" s="383">
        <f>IFERROR(AVERAGEIF(V118:W123,"&lt;&gt;0"),"")</f>
        <v>0.48333333333333339</v>
      </c>
      <c r="Y118" s="383"/>
      <c r="Z118" s="383">
        <f>IFERROR(X118*G118,"")</f>
        <v>9.6666666666666679E-2</v>
      </c>
      <c r="AA118" s="383"/>
      <c r="AB118" s="381"/>
      <c r="AC118" s="381"/>
      <c r="AD118" s="381"/>
      <c r="AE118" s="382"/>
    </row>
    <row r="119" spans="2:31" ht="15" customHeight="1">
      <c r="B119" s="367"/>
      <c r="C119" s="341"/>
      <c r="D119" s="341"/>
      <c r="E119" s="341"/>
      <c r="F119" s="341"/>
      <c r="G119" s="392"/>
      <c r="H119" s="393"/>
      <c r="I119" s="393"/>
      <c r="J119" s="390" t="s">
        <v>63</v>
      </c>
      <c r="K119" s="390"/>
      <c r="L119" s="390"/>
      <c r="M119" s="390"/>
      <c r="N119" s="390"/>
      <c r="O119" s="390"/>
      <c r="P119" s="391">
        <v>0.4</v>
      </c>
      <c r="Q119" s="391"/>
      <c r="R119" s="391">
        <v>0.4</v>
      </c>
      <c r="S119" s="391"/>
      <c r="T119" s="391">
        <v>0.5</v>
      </c>
      <c r="U119" s="391"/>
      <c r="V119" s="383">
        <f t="shared" si="16"/>
        <v>0.43333333333333335</v>
      </c>
      <c r="W119" s="383"/>
      <c r="X119" s="383"/>
      <c r="Y119" s="383"/>
      <c r="Z119" s="383"/>
      <c r="AA119" s="383"/>
      <c r="AB119" s="381"/>
      <c r="AC119" s="381"/>
      <c r="AD119" s="381"/>
      <c r="AE119" s="382"/>
    </row>
    <row r="120" spans="2:31" ht="15" customHeight="1">
      <c r="B120" s="367"/>
      <c r="C120" s="341"/>
      <c r="D120" s="341"/>
      <c r="E120" s="341"/>
      <c r="F120" s="341"/>
      <c r="G120" s="392"/>
      <c r="H120" s="393"/>
      <c r="I120" s="393"/>
      <c r="J120" s="390" t="s">
        <v>64</v>
      </c>
      <c r="K120" s="390"/>
      <c r="L120" s="390"/>
      <c r="M120" s="390"/>
      <c r="N120" s="390"/>
      <c r="O120" s="390"/>
      <c r="P120" s="391">
        <v>0.2</v>
      </c>
      <c r="Q120" s="391"/>
      <c r="R120" s="391">
        <v>0.3</v>
      </c>
      <c r="S120" s="391"/>
      <c r="T120" s="391">
        <v>0.8</v>
      </c>
      <c r="U120" s="391"/>
      <c r="V120" s="383">
        <f t="shared" si="16"/>
        <v>0.43333333333333335</v>
      </c>
      <c r="W120" s="383"/>
      <c r="X120" s="383"/>
      <c r="Y120" s="383"/>
      <c r="Z120" s="383"/>
      <c r="AA120" s="383"/>
      <c r="AB120" s="381"/>
      <c r="AC120" s="381"/>
      <c r="AD120" s="381"/>
      <c r="AE120" s="382"/>
    </row>
    <row r="121" spans="2:31" ht="15" customHeight="1">
      <c r="B121" s="367"/>
      <c r="C121" s="341"/>
      <c r="D121" s="341"/>
      <c r="E121" s="341"/>
      <c r="F121" s="341"/>
      <c r="G121" s="392"/>
      <c r="H121" s="393"/>
      <c r="I121" s="393"/>
      <c r="J121" s="390" t="s">
        <v>65</v>
      </c>
      <c r="K121" s="390"/>
      <c r="L121" s="390"/>
      <c r="M121" s="390"/>
      <c r="N121" s="390"/>
      <c r="O121" s="390"/>
      <c r="P121" s="391">
        <v>0.1</v>
      </c>
      <c r="Q121" s="391"/>
      <c r="R121" s="391">
        <v>0.3</v>
      </c>
      <c r="S121" s="391"/>
      <c r="T121" s="391">
        <v>0.8</v>
      </c>
      <c r="U121" s="391"/>
      <c r="V121" s="383">
        <f t="shared" si="16"/>
        <v>0.40000000000000008</v>
      </c>
      <c r="W121" s="383"/>
      <c r="X121" s="383"/>
      <c r="Y121" s="383"/>
      <c r="Z121" s="383"/>
      <c r="AA121" s="383"/>
      <c r="AB121" s="381"/>
      <c r="AC121" s="381"/>
      <c r="AD121" s="381"/>
      <c r="AE121" s="382"/>
    </row>
    <row r="122" spans="2:31" ht="15.75" customHeight="1">
      <c r="B122" s="367"/>
      <c r="C122" s="341"/>
      <c r="D122" s="341"/>
      <c r="E122" s="341"/>
      <c r="F122" s="341"/>
      <c r="G122" s="392"/>
      <c r="H122" s="393"/>
      <c r="I122" s="393"/>
      <c r="J122" s="390" t="s">
        <v>66</v>
      </c>
      <c r="K122" s="390"/>
      <c r="L122" s="390"/>
      <c r="M122" s="390"/>
      <c r="N122" s="390"/>
      <c r="O122" s="390"/>
      <c r="P122" s="391">
        <v>0.3</v>
      </c>
      <c r="Q122" s="391"/>
      <c r="R122" s="391">
        <v>0.3</v>
      </c>
      <c r="S122" s="391"/>
      <c r="T122" s="391">
        <v>0.8</v>
      </c>
      <c r="U122" s="391"/>
      <c r="V122" s="383">
        <f t="shared" si="16"/>
        <v>0.46666666666666662</v>
      </c>
      <c r="W122" s="383"/>
      <c r="X122" s="383"/>
      <c r="Y122" s="383"/>
      <c r="Z122" s="383"/>
      <c r="AA122" s="383"/>
      <c r="AB122" s="381"/>
      <c r="AC122" s="381"/>
      <c r="AD122" s="381"/>
      <c r="AE122" s="382"/>
    </row>
    <row r="123" spans="2:31" ht="15.75" customHeight="1">
      <c r="B123" s="367"/>
      <c r="C123" s="341"/>
      <c r="D123" s="341"/>
      <c r="E123" s="341"/>
      <c r="F123" s="341"/>
      <c r="G123" s="392"/>
      <c r="H123" s="393"/>
      <c r="I123" s="393"/>
      <c r="J123" s="390" t="s">
        <v>67</v>
      </c>
      <c r="K123" s="390"/>
      <c r="L123" s="390"/>
      <c r="M123" s="390"/>
      <c r="N123" s="390"/>
      <c r="O123" s="390"/>
      <c r="P123" s="391">
        <v>1</v>
      </c>
      <c r="Q123" s="391"/>
      <c r="R123" s="391">
        <v>0.3</v>
      </c>
      <c r="S123" s="391"/>
      <c r="T123" s="391">
        <v>0.5</v>
      </c>
      <c r="U123" s="391"/>
      <c r="V123" s="383">
        <f t="shared" si="16"/>
        <v>0.6</v>
      </c>
      <c r="W123" s="383"/>
      <c r="X123" s="383"/>
      <c r="Y123" s="383"/>
      <c r="Z123" s="383"/>
      <c r="AA123" s="383"/>
      <c r="AB123" s="381"/>
      <c r="AC123" s="381"/>
      <c r="AD123" s="381"/>
      <c r="AE123" s="382"/>
    </row>
    <row r="124" spans="2:31" ht="15.75" customHeight="1">
      <c r="B124" s="367">
        <v>5</v>
      </c>
      <c r="C124" s="341" t="s">
        <v>68</v>
      </c>
      <c r="D124" s="341"/>
      <c r="E124" s="341"/>
      <c r="F124" s="341"/>
      <c r="G124" s="392">
        <v>0.2</v>
      </c>
      <c r="H124" s="393" t="s">
        <v>42</v>
      </c>
      <c r="I124" s="393"/>
      <c r="J124" s="390" t="s">
        <v>69</v>
      </c>
      <c r="K124" s="390"/>
      <c r="L124" s="390"/>
      <c r="M124" s="390"/>
      <c r="N124" s="390"/>
      <c r="O124" s="390"/>
      <c r="P124" s="391">
        <v>1</v>
      </c>
      <c r="Q124" s="391"/>
      <c r="R124" s="391">
        <v>0.5</v>
      </c>
      <c r="S124" s="391"/>
      <c r="T124" s="391">
        <v>0.8</v>
      </c>
      <c r="U124" s="391"/>
      <c r="V124" s="383">
        <f t="shared" si="16"/>
        <v>0.76666666666666661</v>
      </c>
      <c r="W124" s="383"/>
      <c r="X124" s="383">
        <f>IFERROR(AVERAGEIF(V124:W129,"&lt;&gt;0"),"")</f>
        <v>0.77333333333333321</v>
      </c>
      <c r="Y124" s="383"/>
      <c r="Z124" s="383">
        <f>IFERROR(X124*G124,"")</f>
        <v>0.15466666666666665</v>
      </c>
      <c r="AA124" s="383"/>
      <c r="AB124" s="381"/>
      <c r="AC124" s="381"/>
      <c r="AD124" s="381"/>
      <c r="AE124" s="382"/>
    </row>
    <row r="125" spans="2:31" ht="15" customHeight="1">
      <c r="B125" s="367"/>
      <c r="C125" s="341"/>
      <c r="D125" s="341"/>
      <c r="E125" s="341"/>
      <c r="F125" s="341"/>
      <c r="G125" s="392"/>
      <c r="H125" s="393"/>
      <c r="I125" s="393"/>
      <c r="J125" s="390" t="s">
        <v>70</v>
      </c>
      <c r="K125" s="390"/>
      <c r="L125" s="390"/>
      <c r="M125" s="390"/>
      <c r="N125" s="390"/>
      <c r="O125" s="390"/>
      <c r="P125" s="391">
        <v>1</v>
      </c>
      <c r="Q125" s="391"/>
      <c r="R125" s="391">
        <v>0.9</v>
      </c>
      <c r="S125" s="391"/>
      <c r="T125" s="391">
        <v>0.5</v>
      </c>
      <c r="U125" s="391"/>
      <c r="V125" s="383">
        <f t="shared" si="16"/>
        <v>0.79999999999999993</v>
      </c>
      <c r="W125" s="383"/>
      <c r="X125" s="383"/>
      <c r="Y125" s="383"/>
      <c r="Z125" s="383"/>
      <c r="AA125" s="383"/>
      <c r="AB125" s="381"/>
      <c r="AC125" s="381"/>
      <c r="AD125" s="381"/>
      <c r="AE125" s="382"/>
    </row>
    <row r="126" spans="2:31" ht="15.75" customHeight="1">
      <c r="B126" s="367"/>
      <c r="C126" s="341"/>
      <c r="D126" s="341"/>
      <c r="E126" s="341"/>
      <c r="F126" s="341"/>
      <c r="G126" s="392"/>
      <c r="H126" s="393"/>
      <c r="I126" s="393"/>
      <c r="J126" s="390" t="s">
        <v>71</v>
      </c>
      <c r="K126" s="390"/>
      <c r="L126" s="390"/>
      <c r="M126" s="390"/>
      <c r="N126" s="390"/>
      <c r="O126" s="390"/>
      <c r="P126" s="391">
        <v>1</v>
      </c>
      <c r="Q126" s="391"/>
      <c r="R126" s="391">
        <v>0.9</v>
      </c>
      <c r="S126" s="391"/>
      <c r="T126" s="391">
        <v>0.8</v>
      </c>
      <c r="U126" s="391"/>
      <c r="V126" s="383">
        <f t="shared" si="16"/>
        <v>0.9</v>
      </c>
      <c r="W126" s="383"/>
      <c r="X126" s="383"/>
      <c r="Y126" s="383"/>
      <c r="Z126" s="383"/>
      <c r="AA126" s="383"/>
      <c r="AB126" s="381"/>
      <c r="AC126" s="381"/>
      <c r="AD126" s="381"/>
      <c r="AE126" s="382"/>
    </row>
    <row r="127" spans="2:31" ht="15" customHeight="1">
      <c r="B127" s="367"/>
      <c r="C127" s="341"/>
      <c r="D127" s="341"/>
      <c r="E127" s="341"/>
      <c r="F127" s="341"/>
      <c r="G127" s="392"/>
      <c r="H127" s="393"/>
      <c r="I127" s="393"/>
      <c r="J127" s="390" t="s">
        <v>72</v>
      </c>
      <c r="K127" s="390"/>
      <c r="L127" s="390"/>
      <c r="M127" s="390"/>
      <c r="N127" s="390"/>
      <c r="O127" s="390"/>
      <c r="P127" s="391">
        <v>0.6</v>
      </c>
      <c r="Q127" s="391"/>
      <c r="R127" s="391">
        <v>0.5</v>
      </c>
      <c r="S127" s="391"/>
      <c r="T127" s="391">
        <v>0.8</v>
      </c>
      <c r="U127" s="391"/>
      <c r="V127" s="383">
        <f t="shared" si="16"/>
        <v>0.63333333333333341</v>
      </c>
      <c r="W127" s="383"/>
      <c r="X127" s="383"/>
      <c r="Y127" s="383"/>
      <c r="Z127" s="383"/>
      <c r="AA127" s="383"/>
      <c r="AB127" s="381"/>
      <c r="AC127" s="381"/>
      <c r="AD127" s="381"/>
      <c r="AE127" s="382"/>
    </row>
    <row r="128" spans="2:31" ht="16.5" customHeight="1">
      <c r="B128" s="367"/>
      <c r="C128" s="341"/>
      <c r="D128" s="341"/>
      <c r="E128" s="341"/>
      <c r="F128" s="341"/>
      <c r="G128" s="392"/>
      <c r="H128" s="393"/>
      <c r="I128" s="393"/>
      <c r="J128" s="390" t="s">
        <v>73</v>
      </c>
      <c r="K128" s="390"/>
      <c r="L128" s="390"/>
      <c r="M128" s="390"/>
      <c r="N128" s="390"/>
      <c r="O128" s="390"/>
      <c r="P128" s="391">
        <v>0.6</v>
      </c>
      <c r="Q128" s="391"/>
      <c r="R128" s="391">
        <v>0.9</v>
      </c>
      <c r="S128" s="391"/>
      <c r="T128" s="391">
        <v>0.8</v>
      </c>
      <c r="U128" s="391"/>
      <c r="V128" s="383">
        <f t="shared" si="16"/>
        <v>0.76666666666666661</v>
      </c>
      <c r="W128" s="383"/>
      <c r="X128" s="383"/>
      <c r="Y128" s="383"/>
      <c r="Z128" s="383"/>
      <c r="AA128" s="383"/>
      <c r="AB128" s="381"/>
      <c r="AC128" s="381"/>
      <c r="AD128" s="381"/>
      <c r="AE128" s="382"/>
    </row>
    <row r="129" spans="2:31" ht="16.5" customHeight="1">
      <c r="B129" s="367"/>
      <c r="C129" s="341"/>
      <c r="D129" s="341"/>
      <c r="E129" s="341"/>
      <c r="F129" s="341"/>
      <c r="G129" s="392"/>
      <c r="H129" s="393"/>
      <c r="I129" s="393"/>
      <c r="J129" s="390"/>
      <c r="K129" s="390"/>
      <c r="L129" s="390"/>
      <c r="M129" s="390"/>
      <c r="N129" s="390"/>
      <c r="O129" s="390"/>
      <c r="P129" s="391"/>
      <c r="Q129" s="391"/>
      <c r="R129" s="391"/>
      <c r="S129" s="391"/>
      <c r="T129" s="391"/>
      <c r="U129" s="391"/>
      <c r="V129" s="383" t="str">
        <f t="shared" si="16"/>
        <v/>
      </c>
      <c r="W129" s="383"/>
      <c r="X129" s="383"/>
      <c r="Y129" s="383"/>
      <c r="Z129" s="383"/>
      <c r="AA129" s="383"/>
      <c r="AB129" s="381"/>
      <c r="AC129" s="381"/>
      <c r="AD129" s="381"/>
      <c r="AE129" s="382"/>
    </row>
    <row r="130" spans="2:31" ht="16.5" customHeight="1">
      <c r="B130" s="3"/>
      <c r="C130" s="1"/>
      <c r="D130" s="1"/>
      <c r="E130" s="1"/>
      <c r="F130" s="1"/>
      <c r="G130" s="1"/>
      <c r="H130" s="1"/>
      <c r="I130" s="1"/>
      <c r="J130" s="394"/>
      <c r="K130" s="394"/>
      <c r="L130" s="394"/>
      <c r="M130" s="394"/>
      <c r="N130" s="394"/>
      <c r="O130" s="394"/>
      <c r="P130" s="1"/>
      <c r="Q130" s="1"/>
      <c r="R130" s="1"/>
      <c r="S130" s="1"/>
      <c r="T130" s="1"/>
      <c r="U130" s="2"/>
      <c r="V130" s="2"/>
      <c r="W130" s="2"/>
      <c r="X130" s="4"/>
      <c r="Y130" s="4"/>
      <c r="Z130" s="4"/>
      <c r="AA130" s="4"/>
      <c r="AB130" s="4"/>
      <c r="AC130" s="4"/>
      <c r="AD130" s="4"/>
      <c r="AE130" s="6"/>
    </row>
    <row r="131" spans="2:31" ht="16.5" customHeight="1">
      <c r="B131" s="7"/>
      <c r="C131" s="384" t="s">
        <v>30</v>
      </c>
      <c r="D131" s="384"/>
      <c r="E131" s="384"/>
      <c r="F131" s="384"/>
      <c r="G131" s="384"/>
      <c r="H131" s="384"/>
      <c r="I131" s="384"/>
      <c r="J131" s="395">
        <f>SUM(G100:G129)</f>
        <v>1</v>
      </c>
      <c r="K131" s="386"/>
      <c r="L131" s="386"/>
      <c r="M131" s="384" t="s">
        <v>31</v>
      </c>
      <c r="N131" s="384"/>
      <c r="O131" s="384"/>
      <c r="P131" s="384"/>
      <c r="Q131" s="384"/>
      <c r="R131" s="384"/>
      <c r="S131" s="398">
        <f>SUMIF(Z100:AA129,"&lt;&gt;0")</f>
        <v>0.77755555555555556</v>
      </c>
      <c r="T131" s="398"/>
      <c r="U131" s="2"/>
      <c r="V131" s="2"/>
      <c r="W131" s="2"/>
      <c r="X131" s="4"/>
      <c r="Y131" s="4"/>
      <c r="Z131" s="4"/>
      <c r="AA131" s="4"/>
      <c r="AB131" s="4"/>
      <c r="AC131" s="4"/>
      <c r="AD131" s="4"/>
      <c r="AE131" s="6"/>
    </row>
    <row r="132" spans="2:31" ht="16.5" customHeight="1">
      <c r="B132" s="7"/>
      <c r="C132" s="384"/>
      <c r="D132" s="384"/>
      <c r="E132" s="384"/>
      <c r="F132" s="384"/>
      <c r="G132" s="384"/>
      <c r="H132" s="384"/>
      <c r="I132" s="384"/>
      <c r="J132" s="395"/>
      <c r="K132" s="386"/>
      <c r="L132" s="386"/>
      <c r="M132" s="384"/>
      <c r="N132" s="384"/>
      <c r="O132" s="384"/>
      <c r="P132" s="384"/>
      <c r="Q132" s="384"/>
      <c r="R132" s="384"/>
      <c r="S132" s="398"/>
      <c r="T132" s="398"/>
      <c r="U132" s="1"/>
      <c r="V132" s="1"/>
      <c r="W132" s="1"/>
      <c r="X132" s="4"/>
      <c r="Y132" s="4"/>
      <c r="Z132" s="4"/>
      <c r="AA132" s="4"/>
      <c r="AB132" s="4"/>
      <c r="AC132" s="4"/>
      <c r="AD132" s="4"/>
      <c r="AE132" s="6"/>
    </row>
    <row r="133" spans="2:31" ht="16.5" customHeight="1" thickBot="1">
      <c r="B133" s="8"/>
      <c r="C133" s="387"/>
      <c r="D133" s="387"/>
      <c r="E133" s="387"/>
      <c r="F133" s="387"/>
      <c r="G133" s="387"/>
      <c r="H133" s="387"/>
      <c r="I133" s="387"/>
      <c r="J133" s="396"/>
      <c r="K133" s="397"/>
      <c r="L133" s="397"/>
      <c r="M133" s="387"/>
      <c r="N133" s="387"/>
      <c r="O133" s="387"/>
      <c r="P133" s="387"/>
      <c r="Q133" s="387"/>
      <c r="R133" s="387"/>
      <c r="S133" s="399"/>
      <c r="T133" s="399"/>
      <c r="U133" s="9"/>
      <c r="V133" s="9"/>
      <c r="W133" s="9"/>
      <c r="X133" s="10"/>
      <c r="Y133" s="10"/>
      <c r="Z133" s="10"/>
      <c r="AA133" s="10"/>
      <c r="AB133" s="10"/>
      <c r="AC133" s="10"/>
      <c r="AD133" s="10"/>
      <c r="AE133" s="11"/>
    </row>
    <row r="134" spans="2:31" ht="16.5" customHeight="1" thickTop="1">
      <c r="B134" s="1"/>
      <c r="C134" s="388" t="s">
        <v>75</v>
      </c>
      <c r="D134" s="388"/>
      <c r="E134" s="388"/>
      <c r="F134" s="388"/>
      <c r="G134" s="388"/>
      <c r="H134" s="388"/>
      <c r="I134" s="388"/>
      <c r="J134" s="388"/>
      <c r="K134" s="386"/>
      <c r="L134" s="386"/>
      <c r="M134" s="388" t="s">
        <v>76</v>
      </c>
      <c r="N134" s="388"/>
      <c r="O134" s="388"/>
      <c r="P134" s="388"/>
      <c r="Q134" s="388"/>
      <c r="R134" s="388"/>
      <c r="S134" s="388"/>
      <c r="T134" s="388"/>
      <c r="U134" s="5"/>
      <c r="V134" s="5"/>
      <c r="W134" s="5"/>
    </row>
    <row r="135" spans="2:31" ht="16.5" customHeight="1">
      <c r="C135" s="388"/>
      <c r="D135" s="388"/>
      <c r="E135" s="388"/>
      <c r="F135" s="388"/>
      <c r="G135" s="388"/>
      <c r="H135" s="388"/>
      <c r="I135" s="388"/>
      <c r="J135" s="388"/>
      <c r="K135" s="386"/>
      <c r="L135" s="386"/>
      <c r="M135" s="388"/>
      <c r="N135" s="388"/>
      <c r="O135" s="388"/>
      <c r="P135" s="388"/>
      <c r="Q135" s="388"/>
      <c r="R135" s="388"/>
      <c r="S135" s="388"/>
      <c r="T135" s="388"/>
      <c r="U135" s="5"/>
      <c r="V135" s="5"/>
      <c r="W135" s="5"/>
    </row>
    <row r="136" spans="2:31" ht="16.5" customHeight="1">
      <c r="C136" s="388"/>
      <c r="D136" s="388"/>
      <c r="E136" s="388"/>
      <c r="F136" s="388"/>
      <c r="G136" s="388"/>
      <c r="H136" s="388"/>
      <c r="I136" s="388"/>
      <c r="J136" s="388"/>
      <c r="K136" s="386"/>
      <c r="L136" s="386"/>
      <c r="M136" s="388"/>
      <c r="N136" s="388"/>
      <c r="O136" s="388"/>
      <c r="P136" s="388"/>
      <c r="Q136" s="388"/>
      <c r="R136" s="388"/>
      <c r="S136" s="388"/>
      <c r="T136" s="388"/>
      <c r="U136" s="1"/>
      <c r="V136" s="1"/>
      <c r="W136" s="1"/>
    </row>
    <row r="137" spans="2:31" ht="16.5" customHeight="1">
      <c r="C137" s="388" t="s">
        <v>79</v>
      </c>
      <c r="D137" s="388"/>
      <c r="E137" s="388"/>
      <c r="F137" s="388"/>
      <c r="G137" s="388" t="s">
        <v>80</v>
      </c>
      <c r="H137" s="388"/>
      <c r="I137" s="388"/>
      <c r="J137" s="388"/>
      <c r="K137" s="386"/>
      <c r="L137" s="386"/>
      <c r="M137" s="388" t="s">
        <v>79</v>
      </c>
      <c r="N137" s="388"/>
      <c r="O137" s="388"/>
      <c r="P137" s="388"/>
      <c r="Q137" s="388" t="s">
        <v>80</v>
      </c>
      <c r="R137" s="388"/>
      <c r="S137" s="388"/>
      <c r="T137" s="388"/>
      <c r="U137" s="1"/>
      <c r="V137" s="1"/>
      <c r="W137" s="1"/>
    </row>
    <row r="138" spans="2:31" ht="16.5" customHeight="1">
      <c r="C138" s="388"/>
      <c r="D138" s="388"/>
      <c r="E138" s="388"/>
      <c r="F138" s="388"/>
      <c r="G138" s="388"/>
      <c r="H138" s="388"/>
      <c r="I138" s="388"/>
      <c r="J138" s="388"/>
      <c r="K138" s="386"/>
      <c r="L138" s="386"/>
      <c r="M138" s="388"/>
      <c r="N138" s="388"/>
      <c r="O138" s="388"/>
      <c r="P138" s="388"/>
      <c r="Q138" s="388"/>
      <c r="R138" s="388"/>
      <c r="S138" s="388"/>
      <c r="T138" s="388"/>
      <c r="U138" s="1"/>
      <c r="V138" s="1"/>
      <c r="W138" s="1"/>
    </row>
    <row r="139" spans="2:31" ht="16.5" customHeight="1">
      <c r="C139" s="385">
        <f>'الجزء الثاني_النتائج'!T10</f>
        <v>0.5</v>
      </c>
      <c r="D139" s="389"/>
      <c r="E139" s="389"/>
      <c r="F139" s="389"/>
      <c r="G139" s="385">
        <f>IFERROR('الجزء الثاني_النتائج'!S55*'الجزء الثاني_النتائج'!T10,"")</f>
        <v>0.41333333333333333</v>
      </c>
      <c r="H139" s="389"/>
      <c r="I139" s="389"/>
      <c r="J139" s="389"/>
      <c r="K139" s="386"/>
      <c r="L139" s="386"/>
      <c r="M139" s="385">
        <f>'الجزء الثالث_الكفايات'!AB8</f>
        <v>0.5</v>
      </c>
      <c r="N139" s="389"/>
      <c r="O139" s="389"/>
      <c r="P139" s="389"/>
      <c r="Q139" s="385">
        <f>IFERROR('الجزء الثالث_الكفايات'!S44*'الجزء الثالث_الكفايات'!AB8,"")</f>
        <v>0.38644444444444442</v>
      </c>
      <c r="R139" s="389"/>
      <c r="S139" s="389"/>
      <c r="T139" s="389"/>
      <c r="U139" s="1"/>
      <c r="V139" s="1"/>
      <c r="W139" s="1"/>
    </row>
    <row r="140" spans="2:31" ht="16.5" customHeight="1">
      <c r="C140" s="389"/>
      <c r="D140" s="389"/>
      <c r="E140" s="389"/>
      <c r="F140" s="389"/>
      <c r="G140" s="389"/>
      <c r="H140" s="389"/>
      <c r="I140" s="389"/>
      <c r="J140" s="389"/>
      <c r="K140" s="386"/>
      <c r="L140" s="386"/>
      <c r="M140" s="389"/>
      <c r="N140" s="389"/>
      <c r="O140" s="389"/>
      <c r="P140" s="389"/>
      <c r="Q140" s="389"/>
      <c r="R140" s="389"/>
      <c r="S140" s="389"/>
      <c r="T140" s="389"/>
      <c r="U140" s="1"/>
      <c r="V140" s="1"/>
      <c r="W140" s="1"/>
    </row>
    <row r="141" spans="2:31" ht="16.5" customHeight="1">
      <c r="C141" s="384" t="s">
        <v>77</v>
      </c>
      <c r="D141" s="384"/>
      <c r="E141" s="384"/>
      <c r="F141" s="384"/>
      <c r="G141" s="384"/>
      <c r="H141" s="384"/>
      <c r="I141" s="384"/>
      <c r="J141" s="384"/>
      <c r="K141" s="386"/>
      <c r="L141" s="386"/>
      <c r="M141" s="384" t="s">
        <v>78</v>
      </c>
      <c r="N141" s="384"/>
      <c r="O141" s="384"/>
      <c r="P141" s="384"/>
      <c r="Q141" s="384"/>
      <c r="R141" s="384"/>
      <c r="S141" s="384"/>
      <c r="T141" s="384"/>
    </row>
    <row r="142" spans="2:31" ht="16.5" customHeight="1">
      <c r="C142" s="384"/>
      <c r="D142" s="384"/>
      <c r="E142" s="384"/>
      <c r="F142" s="384"/>
      <c r="G142" s="384"/>
      <c r="H142" s="384"/>
      <c r="I142" s="384"/>
      <c r="J142" s="384"/>
      <c r="K142" s="386"/>
      <c r="L142" s="386"/>
      <c r="M142" s="384"/>
      <c r="N142" s="384"/>
      <c r="O142" s="384"/>
      <c r="P142" s="384"/>
      <c r="Q142" s="384"/>
      <c r="R142" s="384"/>
      <c r="S142" s="384"/>
      <c r="T142" s="384"/>
    </row>
    <row r="143" spans="2:31" ht="16.5" customHeight="1">
      <c r="C143" s="384"/>
      <c r="D143" s="384"/>
      <c r="E143" s="384"/>
      <c r="F143" s="384"/>
      <c r="G143" s="384"/>
      <c r="H143" s="384"/>
      <c r="I143" s="384"/>
      <c r="J143" s="384"/>
      <c r="K143" s="386"/>
      <c r="L143" s="386"/>
      <c r="M143" s="384"/>
      <c r="N143" s="384"/>
      <c r="O143" s="384"/>
      <c r="P143" s="384"/>
      <c r="Q143" s="384"/>
      <c r="R143" s="384"/>
      <c r="S143" s="384"/>
      <c r="T143" s="384"/>
    </row>
    <row r="144" spans="2:31" ht="16.5" customHeight="1">
      <c r="C144" s="385">
        <f>IFERROR(G139+Q139,"")</f>
        <v>0.7997777777777777</v>
      </c>
      <c r="D144" s="385"/>
      <c r="E144" s="385"/>
      <c r="F144" s="385"/>
      <c r="G144" s="385"/>
      <c r="H144" s="385"/>
      <c r="I144" s="385"/>
      <c r="J144" s="385"/>
      <c r="K144" s="386"/>
      <c r="L144" s="386"/>
      <c r="M144" s="385" t="str">
        <f>IF(C144*100&lt;1,"",IF(C144*100&lt;60,"ضعيف",IF(C144*100&lt;70,"مقبول",IF(C144*100&lt;80,"جيد",IF(C144*100&lt;90,"جيد جدا","ممتاز")))))</f>
        <v>جيد</v>
      </c>
      <c r="N144" s="385"/>
      <c r="O144" s="385"/>
      <c r="P144" s="385"/>
      <c r="Q144" s="385"/>
      <c r="R144" s="385"/>
      <c r="S144" s="385"/>
      <c r="T144" s="385"/>
    </row>
    <row r="145" spans="3:20" ht="16.5" customHeight="1">
      <c r="C145" s="385"/>
      <c r="D145" s="385"/>
      <c r="E145" s="385"/>
      <c r="F145" s="385"/>
      <c r="G145" s="385"/>
      <c r="H145" s="385"/>
      <c r="I145" s="385"/>
      <c r="J145" s="385"/>
      <c r="K145" s="386"/>
      <c r="L145" s="386"/>
      <c r="M145" s="385"/>
      <c r="N145" s="385"/>
      <c r="O145" s="385"/>
      <c r="P145" s="385"/>
      <c r="Q145" s="385"/>
      <c r="R145" s="385"/>
      <c r="S145" s="385"/>
      <c r="T145" s="385"/>
    </row>
    <row r="146" spans="3:20" ht="16.5" customHeight="1">
      <c r="C146" s="385"/>
      <c r="D146" s="385"/>
      <c r="E146" s="385"/>
      <c r="F146" s="385"/>
      <c r="G146" s="385"/>
      <c r="H146" s="385"/>
      <c r="I146" s="385"/>
      <c r="J146" s="385"/>
      <c r="K146" s="386"/>
      <c r="L146" s="386"/>
      <c r="M146" s="385"/>
      <c r="N146" s="385"/>
      <c r="O146" s="385"/>
      <c r="P146" s="385"/>
      <c r="Q146" s="385"/>
      <c r="R146" s="385"/>
      <c r="S146" s="385"/>
      <c r="T146" s="385"/>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_وظائف الفئة 1و2</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2022-01-31T12:52:45Z</dcterms:modified>
</cp:coreProperties>
</file>